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ars\"/>
    </mc:Choice>
  </mc:AlternateContent>
  <xr:revisionPtr revIDLastSave="0" documentId="8_{71EAC08C-27EE-48CA-A099-78066DCEAB2D}" xr6:coauthVersionLast="45" xr6:coauthVersionMax="45" xr10:uidLastSave="{00000000-0000-0000-0000-000000000000}"/>
  <bookViews>
    <workbookView xWindow="-120" yWindow="-120" windowWidth="29040" windowHeight="15840" activeTab="7" xr2:uid="{0A1ABDD3-7D4A-42E9-BFB8-99ED11DD2CEF}"/>
  </bookViews>
  <sheets>
    <sheet name="Overview" sheetId="1" r:id="rId1"/>
    <sheet name="Blade IP" sheetId="3" r:id="rId2"/>
    <sheet name="Autofold FF" sheetId="4" r:id="rId3"/>
    <sheet name="Ti Lite" sheetId="5" r:id="rId4"/>
    <sheet name="Autofold X" sheetId="6" r:id="rId5"/>
    <sheet name="Ti One" sheetId="7" r:id="rId6"/>
    <sheet name="Wheeler" sheetId="8" r:id="rId7"/>
    <sheet name="IQ360" sheetId="9" r:id="rId8"/>
    <sheet name="data" sheetId="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9" l="1"/>
  <c r="D8" i="9"/>
  <c r="D13" i="9" l="1"/>
  <c r="D16" i="9"/>
  <c r="D17" i="9"/>
  <c r="D5" i="9"/>
  <c r="E18" i="7"/>
  <c r="E14" i="7"/>
  <c r="E16" i="7"/>
  <c r="E10" i="7"/>
  <c r="E11" i="7"/>
  <c r="E12" i="7"/>
  <c r="E5" i="7"/>
  <c r="E4" i="7"/>
  <c r="E17" i="6"/>
  <c r="E19" i="6"/>
  <c r="E21" i="6"/>
  <c r="E25" i="6"/>
  <c r="E16" i="6"/>
  <c r="E5" i="6"/>
  <c r="E7" i="6"/>
  <c r="E11" i="6"/>
  <c r="E12" i="6"/>
  <c r="E3" i="6"/>
  <c r="E11" i="5"/>
  <c r="E13" i="5"/>
  <c r="E14" i="5"/>
  <c r="E15" i="5"/>
  <c r="E17" i="5"/>
  <c r="E18" i="5"/>
  <c r="E19" i="5"/>
  <c r="E21" i="5"/>
  <c r="E22" i="5"/>
  <c r="E23" i="5"/>
  <c r="E25" i="5"/>
  <c r="E27" i="5"/>
  <c r="E28" i="5"/>
  <c r="E29" i="5"/>
  <c r="E30" i="5"/>
  <c r="E31" i="5"/>
  <c r="E33" i="5"/>
  <c r="E34" i="5"/>
  <c r="E35" i="5"/>
  <c r="E36" i="5"/>
  <c r="E10" i="5"/>
  <c r="E5" i="5"/>
  <c r="E4" i="5"/>
  <c r="D16" i="4"/>
  <c r="D19" i="4"/>
  <c r="D20" i="4"/>
  <c r="D21" i="4"/>
  <c r="D23" i="4"/>
  <c r="D24" i="4"/>
  <c r="D25" i="4"/>
  <c r="D26" i="4"/>
  <c r="D15" i="4"/>
  <c r="D10" i="4"/>
  <c r="D9" i="4"/>
  <c r="D7" i="4"/>
  <c r="D6" i="4"/>
  <c r="D3" i="4"/>
  <c r="E43" i="3"/>
  <c r="E44" i="3"/>
  <c r="E45" i="3"/>
  <c r="E46" i="3"/>
  <c r="E47" i="3"/>
  <c r="E48" i="3"/>
  <c r="E49" i="3"/>
  <c r="E50" i="3"/>
  <c r="E51" i="3"/>
  <c r="E52" i="3"/>
  <c r="E53" i="3"/>
  <c r="E42" i="3"/>
  <c r="E28" i="3"/>
  <c r="E27" i="3"/>
  <c r="E18" i="3"/>
  <c r="E19" i="3"/>
  <c r="E20" i="3"/>
  <c r="E21" i="3"/>
  <c r="E22" i="3"/>
  <c r="E23" i="3"/>
  <c r="E24" i="3"/>
  <c r="E25" i="3"/>
  <c r="E17" i="3"/>
  <c r="E13" i="3"/>
  <c r="E11" i="3"/>
  <c r="E10" i="3"/>
  <c r="E7" i="3"/>
  <c r="E6" i="3"/>
  <c r="C170" i="1" l="1"/>
  <c r="C171" i="1"/>
  <c r="C172" i="1"/>
  <c r="B170" i="1"/>
  <c r="B171" i="1"/>
  <c r="B172" i="1"/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C169" i="1" l="1"/>
  <c r="B169" i="1"/>
  <c r="C159" i="1"/>
  <c r="C160" i="1"/>
  <c r="C161" i="1"/>
  <c r="C162" i="1"/>
  <c r="C163" i="1"/>
  <c r="C164" i="1"/>
  <c r="C165" i="1"/>
  <c r="C166" i="1"/>
  <c r="C167" i="1"/>
  <c r="C168" i="1"/>
  <c r="B159" i="1"/>
  <c r="B160" i="1"/>
  <c r="B161" i="1"/>
  <c r="B162" i="1"/>
  <c r="B163" i="1"/>
  <c r="B164" i="1"/>
  <c r="B165" i="1"/>
  <c r="B166" i="1"/>
  <c r="B167" i="1"/>
  <c r="B168" i="1"/>
  <c r="C156" i="1"/>
  <c r="B156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50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7" i="1"/>
  <c r="B158" i="1"/>
  <c r="B24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董惠雯</author>
  </authors>
  <commentList>
    <comment ref="D21" authorId="0" shapeId="0" xr:uid="{3EE6F9DB-0800-4E6F-AF12-0A67D3C75E9A}">
      <text>
        <r>
          <rPr>
            <b/>
            <sz val="9"/>
            <color indexed="81"/>
            <rFont val="細明體"/>
            <family val="3"/>
            <charset val="136"/>
          </rPr>
          <t>董惠雯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20180326 </t>
        </r>
        <r>
          <rPr>
            <sz val="9"/>
            <color indexed="81"/>
            <rFont val="細明體"/>
            <family val="3"/>
            <charset val="136"/>
          </rPr>
          <t>本來是</t>
        </r>
        <r>
          <rPr>
            <sz val="9"/>
            <color indexed="81"/>
            <rFont val="Tahoma"/>
            <family val="2"/>
          </rPr>
          <t xml:space="preserve">606150-3B/R </t>
        </r>
        <r>
          <rPr>
            <sz val="9"/>
            <color indexed="81"/>
            <rFont val="細明體"/>
            <family val="3"/>
            <charset val="136"/>
          </rPr>
          <t>郭靜說改成</t>
        </r>
        <r>
          <rPr>
            <sz val="9"/>
            <color indexed="81"/>
            <rFont val="Tahoma"/>
            <family val="2"/>
          </rPr>
          <t xml:space="preserve">606150-3O.R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董惠雯</author>
    <author>MONICA</author>
  </authors>
  <commentList>
    <comment ref="C15" authorId="0" shapeId="0" xr:uid="{7A76EDC3-D41E-4A5F-9DFF-F7EB3873FD01}">
      <text>
        <r>
          <rPr>
            <b/>
            <sz val="9"/>
            <color indexed="81"/>
            <rFont val="細明體"/>
            <family val="3"/>
            <charset val="136"/>
          </rPr>
          <t>董惠雯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2019 / 5/ 17 </t>
        </r>
        <r>
          <rPr>
            <sz val="9"/>
            <color indexed="81"/>
            <rFont val="細明體"/>
            <family val="3"/>
            <charset val="136"/>
          </rPr>
          <t>由30改成31結尾</t>
        </r>
      </text>
    </comment>
    <comment ref="C29" authorId="1" shapeId="0" xr:uid="{48AF4A39-0581-4887-BC74-BDEBC2C3C582}">
      <text>
        <r>
          <rPr>
            <b/>
            <sz val="9"/>
            <color indexed="81"/>
            <rFont val="新細明體"/>
            <family val="1"/>
            <charset val="136"/>
          </rPr>
          <t>MONICA:</t>
        </r>
        <r>
          <rPr>
            <sz val="9"/>
            <color indexed="81"/>
            <rFont val="新細明體"/>
            <family val="1"/>
            <charset val="136"/>
          </rPr>
          <t xml:space="preserve">
2017 change to simple bungee cord </t>
        </r>
      </text>
    </comment>
    <comment ref="B33" authorId="0" shapeId="0" xr:uid="{C7AF6004-A1BF-49ED-8A59-87F0BCE7AB64}">
      <text>
        <r>
          <rPr>
            <b/>
            <sz val="9"/>
            <color indexed="81"/>
            <rFont val="細明體"/>
            <family val="3"/>
            <charset val="136"/>
          </rPr>
          <t>董惠雯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補充零件 前叉虛焊事件</t>
        </r>
      </text>
    </comment>
  </commentList>
</comments>
</file>

<file path=xl/sharedStrings.xml><?xml version="1.0" encoding="utf-8"?>
<sst xmlns="http://schemas.openxmlformats.org/spreadsheetml/2006/main" count="1676" uniqueCount="853">
  <si>
    <t>IQ 360</t>
  </si>
  <si>
    <t>BLADE IP</t>
  </si>
  <si>
    <t>AUTOFOLD FF</t>
  </si>
  <si>
    <t>AUTOFOLD X</t>
  </si>
  <si>
    <t>TI LITE ALU</t>
  </si>
  <si>
    <t>TI ONE</t>
  </si>
  <si>
    <t>WHEELER</t>
  </si>
  <si>
    <t>AUTOFOLD+</t>
  </si>
  <si>
    <t>BLADE+</t>
  </si>
  <si>
    <t>QUATTRO</t>
  </si>
  <si>
    <t>TI1000+</t>
  </si>
  <si>
    <t>Beskrivelse 2</t>
  </si>
  <si>
    <t>Varenummer</t>
  </si>
  <si>
    <t>Beskrivelse</t>
  </si>
  <si>
    <t/>
  </si>
  <si>
    <t>MX-11.600.RESLIM.01</t>
  </si>
  <si>
    <t>TI1000+ REAR SLIM WHEEL BLK</t>
  </si>
  <si>
    <t>(830124-9939) use MX-7.601.RWH.01</t>
  </si>
  <si>
    <t>606103-8B/R</t>
  </si>
  <si>
    <t>606103-7B/R</t>
  </si>
  <si>
    <t>Black</t>
  </si>
  <si>
    <t>White</t>
  </si>
  <si>
    <t>MX-12.601.BOLT</t>
  </si>
  <si>
    <t>MX-12.601.BRC.UP</t>
  </si>
  <si>
    <t>MAX WHEELER Upper Brc + bungee</t>
  </si>
  <si>
    <t>(PG0062001B/R)</t>
  </si>
  <si>
    <t>MX-12.601.BS.L</t>
  </si>
  <si>
    <t>MAX WHEELER LOWER BAGSTRAP</t>
  </si>
  <si>
    <t>P250-606100A2</t>
  </si>
  <si>
    <t>MX-12.601.BS.UP</t>
  </si>
  <si>
    <t>MAX WHEELER UPPER BAGSTRAP</t>
  </si>
  <si>
    <t>P250-606100A1</t>
  </si>
  <si>
    <t>MX-12.601.CB</t>
  </si>
  <si>
    <t xml:space="preserve">MAX WHEELER Cooler Bag </t>
  </si>
  <si>
    <t>(03055306AO.B)</t>
  </si>
  <si>
    <t>MX-12.601.FM</t>
  </si>
  <si>
    <t>MAX WHEELER Folding Mecanism</t>
  </si>
  <si>
    <t>(609605-3B/R)</t>
  </si>
  <si>
    <t>MX-12.601.FRWH.01</t>
  </si>
  <si>
    <t>Wheeler - Slim Front Wheel</t>
  </si>
  <si>
    <t>Black (609605-18939)</t>
  </si>
  <si>
    <t>MX-12.601.FRWH.09</t>
  </si>
  <si>
    <t>White (609605-18938)</t>
  </si>
  <si>
    <t>MX-12.601.MAGNET</t>
  </si>
  <si>
    <t>MAX WHEELER MAGNET FOR SCORECA</t>
  </si>
  <si>
    <t>AUTOFOLD, Z360 (760207-5NON)</t>
  </si>
  <si>
    <t>MX-12.601.REWH.01</t>
  </si>
  <si>
    <t>MAX WHEELER Slim Rear Wheel</t>
  </si>
  <si>
    <t>Black (609605-7939)</t>
  </si>
  <si>
    <t>MX-12.601.REWH.09</t>
  </si>
  <si>
    <t>White (609605-7938)</t>
  </si>
  <si>
    <t>MX-12.601.SH</t>
  </si>
  <si>
    <t>MX-12.601.WH.BRK</t>
  </si>
  <si>
    <t>MAX WHEELER Wh.brc + Brk</t>
  </si>
  <si>
    <t>(609605-8B/R) Right</t>
  </si>
  <si>
    <t>MX-12.601.WH.MECH</t>
  </si>
  <si>
    <t xml:space="preserve">MAX WHEELER Wheelmechanism </t>
  </si>
  <si>
    <t>(609605-13B/R) Left</t>
  </si>
  <si>
    <t>MX-12.602.BRC.LO</t>
  </si>
  <si>
    <t>MAX AUTOFOLD Lower Bag Bracket</t>
  </si>
  <si>
    <t>(607751-8O.B)</t>
  </si>
  <si>
    <t>MX-12.602.BRC.UP</t>
  </si>
  <si>
    <t>MAX AUTOFOLD Upper Bag Bracket</t>
  </si>
  <si>
    <t>(607751-4O.B)</t>
  </si>
  <si>
    <t>MX-13.600.AX4.01</t>
  </si>
  <si>
    <t>BLADE+ WHEEL AXLE SET</t>
  </si>
  <si>
    <t>MX-13.600.AX4.09</t>
  </si>
  <si>
    <t>MX-13.600.BRC.L</t>
  </si>
  <si>
    <t>MAX BLADE Lower Bag Holder</t>
  </si>
  <si>
    <t>MX-13.600.BRC.PADS</t>
  </si>
  <si>
    <t>MAX BLADE bracket pads</t>
  </si>
  <si>
    <t>fits blade, IQ+, wheeler (0830110.30.B)</t>
  </si>
  <si>
    <t>MX-13.600.BRC.UP</t>
  </si>
  <si>
    <t>MAX BLADE Upper Bag Holder</t>
  </si>
  <si>
    <t>(no strap)(606120-4) long</t>
  </si>
  <si>
    <t>MX-13.600.BS.L</t>
  </si>
  <si>
    <t>MAX BLADE Lower Strap Set</t>
  </si>
  <si>
    <t>(606120-15)</t>
  </si>
  <si>
    <t>MX-13.600.BS+.L.01</t>
  </si>
  <si>
    <t>MAX BLADE LOWER WINGS+STRAPS</t>
  </si>
  <si>
    <t>BLK - 606120-15O.B</t>
  </si>
  <si>
    <t>MX-13.600.BS+.L.03</t>
  </si>
  <si>
    <t>LIME - 606120-15G</t>
  </si>
  <si>
    <t>MX-13.600.BS+.L.05</t>
  </si>
  <si>
    <t>RED - 606120-15B/R</t>
  </si>
  <si>
    <t>MX-13.600.CL</t>
  </si>
  <si>
    <t>BLADE CAM LOCK</t>
  </si>
  <si>
    <t>MX-13.600.FORK</t>
  </si>
  <si>
    <t>MAX BLADE Front Fork</t>
  </si>
  <si>
    <t>MX-13.600.FRWHFM</t>
  </si>
  <si>
    <t>MAX BLADE F.wheel fld mech brc</t>
  </si>
  <si>
    <t>MX-13.600.FRWHH</t>
  </si>
  <si>
    <t>MAX  BLADE F.wheel fld mech</t>
  </si>
  <si>
    <t>MX-13.600.HFR.09</t>
  </si>
  <si>
    <t>MAX BLADE Handle Frame - White</t>
  </si>
  <si>
    <t>(606120-1W)</t>
  </si>
  <si>
    <t>MX-13.600.LFR.01</t>
  </si>
  <si>
    <t>MAX BLADE Lower Frame Set Blk</t>
  </si>
  <si>
    <t>(606120-14B)</t>
  </si>
  <si>
    <t>MX-13.600.LFR.09</t>
  </si>
  <si>
    <t>MAX BLADE Lower Frame Set - WH</t>
  </si>
  <si>
    <t>(606120-14W)</t>
  </si>
  <si>
    <t>MX-13.600.RRWH.01</t>
  </si>
  <si>
    <t>BLADE REAR WHEEL</t>
  </si>
  <si>
    <t>MX-13.600.RRWH.05</t>
  </si>
  <si>
    <t>MX-13.600.RRWH.09</t>
  </si>
  <si>
    <t>MX-13.600.RRWH.46</t>
  </si>
  <si>
    <t>MX-13.600.SH</t>
  </si>
  <si>
    <t>MAX BLADE Scorecard Holder</t>
  </si>
  <si>
    <t>MX-13.600.SH.CLP</t>
  </si>
  <si>
    <t>BLADE/IP SCORECARDHOLDER CLIP</t>
  </si>
  <si>
    <t>0606120-7C08</t>
  </si>
  <si>
    <t>MX-13.600.SLL+</t>
  </si>
  <si>
    <t>BLADE+ STORAGE LATCH</t>
  </si>
  <si>
    <t>LEFT SIDE FROM FRONT (606130-40.B)</t>
  </si>
  <si>
    <t>MX-13.600.SLR+</t>
  </si>
  <si>
    <t>RIGHT SIDE FROM FRONT  (606130-30.B)</t>
  </si>
  <si>
    <t>MX-13.600.UPFR.01</t>
  </si>
  <si>
    <t>MAX BLADE Upper Frame - Black</t>
  </si>
  <si>
    <t>(606120-6B)</t>
  </si>
  <si>
    <t>MX-13.600.UPFR.09</t>
  </si>
  <si>
    <t>MAX BLADE Upper Frame - White</t>
  </si>
  <si>
    <t>(606120-6W)</t>
  </si>
  <si>
    <t>MX-13.600.WRC.01</t>
  </si>
  <si>
    <t>BLADE REAR WHEEL RELEASE CLIP</t>
  </si>
  <si>
    <t>Black (with metal)</t>
  </si>
  <si>
    <t>MX-13.600.WRC.09</t>
  </si>
  <si>
    <t>MX-14.600.BRKSET</t>
  </si>
  <si>
    <t>MAX IQ PLUS BRAKE WIRE SET</t>
  </si>
  <si>
    <t>(830124-23O.B)</t>
  </si>
  <si>
    <t>MX-14.600.RWH.01</t>
  </si>
  <si>
    <t>MAX IQ PLUS REAR WHEEL</t>
  </si>
  <si>
    <t>Black/black (830124-9939)</t>
  </si>
  <si>
    <t>MX-14.600.RWH.01.05</t>
  </si>
  <si>
    <t>black/red (830124-9903)</t>
  </si>
  <si>
    <t>MX-14.600.RWH.09.01</t>
  </si>
  <si>
    <t>White/black (830124-9938)</t>
  </si>
  <si>
    <t>MX-14.600.RWH.09.05</t>
  </si>
  <si>
    <t>White/red (830124-9613)</t>
  </si>
  <si>
    <t>MX-14.600.RWH.46.01</t>
  </si>
  <si>
    <t>Black/lime (830124-9614)</t>
  </si>
  <si>
    <t>MX-14.600.SH</t>
  </si>
  <si>
    <t>MAX SCORECARD HOLDER 2019</t>
  </si>
  <si>
    <t>830124-2O.R</t>
  </si>
  <si>
    <t>MX-14.600.SP</t>
  </si>
  <si>
    <t>MAX STORAGE POUCH 2019</t>
  </si>
  <si>
    <t>830124-5O.B</t>
  </si>
  <si>
    <t>MX-14.600.UP.W.BS.01</t>
  </si>
  <si>
    <t>MAX IQ PLUS UPPER WING + STRAP</t>
  </si>
  <si>
    <t>Blk/blk (760411-3O.B)</t>
  </si>
  <si>
    <t>MX-14.600.UP.W.BS.05</t>
  </si>
  <si>
    <t>Blk/rd (760411-3B/R)</t>
  </si>
  <si>
    <t>MX-14.600.UP.W.BS.46</t>
  </si>
  <si>
    <t>Blk/lime (760411-3G)</t>
  </si>
  <si>
    <t>MX-15.600.BS.L.01</t>
  </si>
  <si>
    <t>MAX Z360 LOWER WINGS-BLK/BLK</t>
  </si>
  <si>
    <t>760411-16O.B</t>
  </si>
  <si>
    <t>MX-15.600.BS.L.06</t>
  </si>
  <si>
    <t>MAX Z360 LOWER WINGS-BLK/YEL</t>
  </si>
  <si>
    <t>760411-16B/Y</t>
  </si>
  <si>
    <t>MX-15.600.BS.UP.01</t>
  </si>
  <si>
    <t>MAX Z360 UPPER WINGS-BLK/BLK</t>
  </si>
  <si>
    <t>760411-3O.B</t>
  </si>
  <si>
    <t>MX-15.600.BS.UP.05</t>
  </si>
  <si>
    <t>MAX Z360 UPPER WINGS-BLK/RED</t>
  </si>
  <si>
    <t>760411-3B/R</t>
  </si>
  <si>
    <t>MX-16.600.BALLJ</t>
  </si>
  <si>
    <t>BALL JOINT</t>
  </si>
  <si>
    <t>MX-16.600.FR.FRK</t>
  </si>
  <si>
    <t>FRONT FORK</t>
  </si>
  <si>
    <t>MX-16.600.FRWH.01</t>
  </si>
  <si>
    <t>FRONT WHEEL ONLY BLACK</t>
  </si>
  <si>
    <t>606130-9939</t>
  </si>
  <si>
    <t>MX-16.600.FRWH.09</t>
  </si>
  <si>
    <t>FRONT WHEEL ONLY WHITE</t>
  </si>
  <si>
    <t>606130-9938</t>
  </si>
  <si>
    <t>MX-16.600.FTUBE.01</t>
  </si>
  <si>
    <t>AUTOFOLD FF FOLDING TUBE BLK</t>
  </si>
  <si>
    <t>PP2-607745AC91</t>
  </si>
  <si>
    <t>MX-16.600.FTUBE.09</t>
  </si>
  <si>
    <t>AUTOFOLD FF FOLDING TUBE WHT</t>
  </si>
  <si>
    <t>PP2-607745AC92</t>
  </si>
  <si>
    <t>MX-16.600.HNDL.MECH</t>
  </si>
  <si>
    <t>AUTOFOLD FF HANDLE MECHANISM</t>
  </si>
  <si>
    <t>607747-6O.B</t>
  </si>
  <si>
    <t>MX-16.600.RRWH.01</t>
  </si>
  <si>
    <t>AUTOFOLD FF REAR WHEELL BLK</t>
  </si>
  <si>
    <t>P2200_607730A2</t>
  </si>
  <si>
    <t>MX-16.600.UF.BLK</t>
  </si>
  <si>
    <t>AUTOFOLD FF UPPER FRAME BLACK</t>
  </si>
  <si>
    <t>PF4607731C91</t>
  </si>
  <si>
    <t>MX-16.600.UF.WH</t>
  </si>
  <si>
    <t>AUTOFOLD FF UPPER FRAME WHITE</t>
  </si>
  <si>
    <t>PF4607731C92</t>
  </si>
  <si>
    <t>MX-16.600.WH. KN.L</t>
  </si>
  <si>
    <t>WHEEL KNUCKLE LEFT</t>
  </si>
  <si>
    <t>MX-16.600.WH. KN.R</t>
  </si>
  <si>
    <t>WHEEL KNUCKLE RIGHT</t>
  </si>
  <si>
    <t>MX-16.600RRWH.09</t>
  </si>
  <si>
    <t>AUTOFOLD FF REAR WHEEL WHT</t>
  </si>
  <si>
    <t>P2200_607730A3</t>
  </si>
  <si>
    <t>MX-16.601.BRC.LO</t>
  </si>
  <si>
    <t>MAX IQ360 LOWER BAG BRACKET</t>
  </si>
  <si>
    <t>MX-16.601.FRWH.01.01</t>
  </si>
  <si>
    <t>MAX IQ 360 FRONT WHEEL SET</t>
  </si>
  <si>
    <t>Blk/blk (P2203_830150A1)</t>
  </si>
  <si>
    <t>MX-16.601.FRWH.09.01</t>
  </si>
  <si>
    <t>Wht/blk (P2203_830150A10)</t>
  </si>
  <si>
    <t>MX-16.601.FRWH.27.25</t>
  </si>
  <si>
    <t>Pink/grey (P2203_830150A8)</t>
  </si>
  <si>
    <t>MX-16.601.FRWH.CLIP</t>
  </si>
  <si>
    <t>MAX IQ360 FR WH CLIP</t>
  </si>
  <si>
    <t>MX-16.601.FRWH.INS</t>
  </si>
  <si>
    <t>MAX IQ360 FR WH HOLDER</t>
  </si>
  <si>
    <t>(830150-2B/R)</t>
  </si>
  <si>
    <t>MX-16.601.FRWH.SPR</t>
  </si>
  <si>
    <t>MAX IQ360 SPRING FOR INSERT</t>
  </si>
  <si>
    <t>MX-17.600.BS.UP</t>
  </si>
  <si>
    <t>QUATTRO UPPER BAG HOLDER FLAPS</t>
  </si>
  <si>
    <t>(606300-3O.B)</t>
  </si>
  <si>
    <t>MX-17.600.FR.WH</t>
  </si>
  <si>
    <t>QUATTRO FRONT WHEEL ONLY</t>
  </si>
  <si>
    <t>(PW4030014O.B)</t>
  </si>
  <si>
    <t>MX-17.600.FRWH.C.L</t>
  </si>
  <si>
    <t>QUATTRO FR WH CONNECTION</t>
  </si>
  <si>
    <t>Left (PW8006011O.B)</t>
  </si>
  <si>
    <t>MX-17.600.FRWH.C.R</t>
  </si>
  <si>
    <t>Right (PW8006010O.B)</t>
  </si>
  <si>
    <t>MX-17.600.FWH.AXL.01</t>
  </si>
  <si>
    <t>QUATTRO MAIN PIVOT + WH AXL FR</t>
  </si>
  <si>
    <t>Phantom (606300-4C95)</t>
  </si>
  <si>
    <t>MX-17.600.FWH.HLD.01</t>
  </si>
  <si>
    <t>QUATTRO FR WH FRM + LOW HLDR</t>
  </si>
  <si>
    <t>Phantom (606300-6E39)</t>
  </si>
  <si>
    <t>MX-17.600.FWH.HLD.09</t>
  </si>
  <si>
    <t>White (606300-6C92)</t>
  </si>
  <si>
    <t>MX-17.600.HNDL.ADJ</t>
  </si>
  <si>
    <t>QUATTRO HNDL FR ADJ + CAM LOCK</t>
  </si>
  <si>
    <t>(PM1021000B/R)</t>
  </si>
  <si>
    <t>MX-17.600.LINK.01</t>
  </si>
  <si>
    <t>QUATTRO LOWER FRAME DRAG LINK</t>
  </si>
  <si>
    <t>Phantom (PL0039000C95)</t>
  </si>
  <si>
    <t>MX-17.600.LINK.09</t>
  </si>
  <si>
    <t>White (PL0039000C92)</t>
  </si>
  <si>
    <t>MX-17.600.RWH.CON.L</t>
  </si>
  <si>
    <t>QUATTRO REAR WH. CONNECTION</t>
  </si>
  <si>
    <t>Left (606300-7O.B)</t>
  </si>
  <si>
    <t>MX-17.600.RWH.CON.R</t>
  </si>
  <si>
    <t xml:space="preserve">QUATTRO REAR WH. CONNECTION </t>
  </si>
  <si>
    <t>Right (PJ0034000O.B)</t>
  </si>
  <si>
    <t>MX-17.600.UP.BRC.01</t>
  </si>
  <si>
    <t>QUATTRO FRAME+UP BRC</t>
  </si>
  <si>
    <t>Phantom (606300-2E39)</t>
  </si>
  <si>
    <t>MX-17.600.UP.BRC.09</t>
  </si>
  <si>
    <t>White (606300-2C92)</t>
  </si>
  <si>
    <t>MX-18.600.AXL.RP.L</t>
  </si>
  <si>
    <t>BLADE IP AXLE ROTATING PART-L</t>
  </si>
  <si>
    <t>606150-8O.B</t>
  </si>
  <si>
    <t>MX-18.600.AXL.RP.R</t>
  </si>
  <si>
    <t>BLADE IP AXLE ROTATING PART-R</t>
  </si>
  <si>
    <t>606150-7O.B</t>
  </si>
  <si>
    <t>MX-18.600.AXL.SLD.P</t>
  </si>
  <si>
    <t>BLADE IP AXLE SLIDING PART</t>
  </si>
  <si>
    <t>606150-9C08</t>
  </si>
  <si>
    <t>MX-18.600.AXSET.01</t>
  </si>
  <si>
    <t>BLADE IP FRAME &amp; AXLE SET BLACK</t>
  </si>
  <si>
    <t>MX-18.600.AXSET.09</t>
  </si>
  <si>
    <t>BLADE IP FRAME &amp; AXLE SET WHITE</t>
  </si>
  <si>
    <t>MX-18.600.AXSET.25</t>
  </si>
  <si>
    <t>BLADE IP FRAME &amp; AXLE SET GREY</t>
  </si>
  <si>
    <t>MX-18.600.BRC.UP</t>
  </si>
  <si>
    <t>606150-1B/R</t>
  </si>
  <si>
    <t>MX-18.600.BRC.UP.25</t>
  </si>
  <si>
    <t>BLADE IP UPPER BAG HOLDER GRY</t>
  </si>
  <si>
    <t>606150-1E74</t>
  </si>
  <si>
    <t>MX-18.600.BRK.L</t>
  </si>
  <si>
    <t>PJ3606150_AB/R</t>
  </si>
  <si>
    <t>MX-18.600.BRK.L.25</t>
  </si>
  <si>
    <t>BLADE IP BRAKE LEFT GREY</t>
  </si>
  <si>
    <t>PJ3606150_AE74</t>
  </si>
  <si>
    <t>MX-18.600.BRK.R</t>
  </si>
  <si>
    <t>PJ3606150_BB/R</t>
  </si>
  <si>
    <t>MX-18.600.BRK.R.25</t>
  </si>
  <si>
    <t>BLADE IP BRAKE RIGHT GREY</t>
  </si>
  <si>
    <t>PJ3606150_BE74</t>
  </si>
  <si>
    <t>MX-18.600.BS.LO</t>
  </si>
  <si>
    <t>BLADE IP LOWER WINGS + STRAPS - BLK</t>
  </si>
  <si>
    <t>MX-18.600.BS.LO.25</t>
  </si>
  <si>
    <t>BLADE IP LOWER WINGS+STRAP GRY</t>
  </si>
  <si>
    <t>606150-3E74</t>
  </si>
  <si>
    <t>MX-18.600.BS.UP</t>
  </si>
  <si>
    <t>BLADE IP UPPER WINGS+STRAPS - BLK</t>
  </si>
  <si>
    <t>606120-50.B</t>
  </si>
  <si>
    <t>MX-18.600.BS.UP.25</t>
  </si>
  <si>
    <t>BLADE IP UPPER WINGS+STRAP GRY</t>
  </si>
  <si>
    <t>606120-5E74</t>
  </si>
  <si>
    <t>MX-18.600.FR.WH.H</t>
  </si>
  <si>
    <t>BLADE IP FRONT WHEEL HOLDER</t>
  </si>
  <si>
    <t>MX-18.600.FWHH</t>
  </si>
  <si>
    <t>PW7023001C08</t>
  </si>
  <si>
    <t>MX-18.600.RRWH.25</t>
  </si>
  <si>
    <t>BLADE IP REAR WHEEL GREY</t>
  </si>
  <si>
    <t>606130-7E74</t>
  </si>
  <si>
    <t>MX-18.600.SH</t>
  </si>
  <si>
    <t>606120-2E74</t>
  </si>
  <si>
    <t>MX-18.600.WH.KN.L</t>
  </si>
  <si>
    <t>BLADE IP KNUCKLE LEFT SIDE</t>
  </si>
  <si>
    <t>606150-6C08</t>
  </si>
  <si>
    <t>MX-18.600.WH.KN.R</t>
  </si>
  <si>
    <t>BLADE IP KNUCKLE RIGHT SIDE</t>
  </si>
  <si>
    <t>606150-5C08</t>
  </si>
  <si>
    <t>MX-19.600.BS.UP</t>
  </si>
  <si>
    <t>TI ONE UPPER WINGS + STRAP</t>
  </si>
  <si>
    <t>MX-19.600.FORK</t>
  </si>
  <si>
    <t>TI ONE FRONT FORK</t>
  </si>
  <si>
    <t>607723-4C95</t>
  </si>
  <si>
    <t>MX-19.600.FRWH.01</t>
  </si>
  <si>
    <t>TI ONE FRONT WHEEL BLK</t>
  </si>
  <si>
    <t>830124-22939</t>
  </si>
  <si>
    <t>MX-19.600.FW.HOUSING</t>
  </si>
  <si>
    <t>TI ONE FRONT WHEEL HOUSING</t>
  </si>
  <si>
    <t>606103-13C95</t>
  </si>
  <si>
    <t>MX-19.600.HNDL.TUBE</t>
  </si>
  <si>
    <t>TI ONE HANDLE TUBE BLK</t>
  </si>
  <si>
    <t>607731-1C95</t>
  </si>
  <si>
    <t>MX-19.600.RRWH.01</t>
  </si>
  <si>
    <t>TI ONE REAR WHEEL BLK</t>
  </si>
  <si>
    <t>830124-9939</t>
  </si>
  <si>
    <t>MX-19.600.WH.KN.L</t>
  </si>
  <si>
    <t>TI ONE WHEEL KNUCKLE L/BRAKE</t>
  </si>
  <si>
    <t>MX-19.600.WH.KN.R</t>
  </si>
  <si>
    <t>TI ONE WHEEL KNUCKLE RIGHT</t>
  </si>
  <si>
    <t>MX-19.601.BS.UP.01</t>
  </si>
  <si>
    <t>AUTOFOLD X UPPER BAG STRAP</t>
  </si>
  <si>
    <t>MX-19.601.FLDTUBE.01</t>
  </si>
  <si>
    <t>AUTOFOLD X FOLDING TUBE BLACK</t>
  </si>
  <si>
    <t>607751-6C08</t>
  </si>
  <si>
    <t>MX-19.601.FLDTUBE.09</t>
  </si>
  <si>
    <t>AUTOFOLD X FOLDING TUBE WHITE</t>
  </si>
  <si>
    <t>607751-6C47</t>
  </si>
  <si>
    <t>MX-19.601.FM</t>
  </si>
  <si>
    <t>AUTOFOLD X FOLDING MECHANISM</t>
  </si>
  <si>
    <t>PM0008010O.B / 606813</t>
  </si>
  <si>
    <t>MX-19.601.FORK.01</t>
  </si>
  <si>
    <t>AUTOFOLD X FRONT FORK BLK</t>
  </si>
  <si>
    <t>607751-9C08</t>
  </si>
  <si>
    <t>MX-19.601.FORK.09</t>
  </si>
  <si>
    <t>AUTOFOLD X FRONT FORK WHT</t>
  </si>
  <si>
    <t>607751-9C47</t>
  </si>
  <si>
    <t>MX-19.601.FRWH.01</t>
  </si>
  <si>
    <t>AUTOFOLD X FRONT WHEEL BLK</t>
  </si>
  <si>
    <t>MX-19.601.FRWH.09</t>
  </si>
  <si>
    <t>AUTOFOLD X FRONT WHEEL WHT</t>
  </si>
  <si>
    <t>830124-22938</t>
  </si>
  <si>
    <t>MX-19.601.RRWH.01</t>
  </si>
  <si>
    <t>AUTOFOLD X REAR WHEEL BLK</t>
  </si>
  <si>
    <t>MX-19.601.RRWH.09</t>
  </si>
  <si>
    <t>AUTOFOLD X REAR WHEEL WHT</t>
  </si>
  <si>
    <t>830124-9938</t>
  </si>
  <si>
    <t>MX-19.601.WH.KN.L</t>
  </si>
  <si>
    <t>AUTOFOLD X WHEEL KNUCKLE L/BRAKE</t>
  </si>
  <si>
    <t>MX-19.601.WH.KN.R</t>
  </si>
  <si>
    <t>AUTOFOLD X WHEEL KNUCKLE RIGHT</t>
  </si>
  <si>
    <t>MX-20.600.BB.01</t>
  </si>
  <si>
    <t>607500-6O.B</t>
  </si>
  <si>
    <t>MX-20.600.BB.25</t>
  </si>
  <si>
    <t>607500-6112</t>
  </si>
  <si>
    <t>MX-20.600.BOLTSET</t>
  </si>
  <si>
    <t>TI LITE BOLT SET</t>
  </si>
  <si>
    <t>607500-11841</t>
  </si>
  <si>
    <t>MX-20.600.BS.LO.01</t>
  </si>
  <si>
    <t>TI LITE LOWER BAG HOLDER</t>
  </si>
  <si>
    <t>607500-5O.B</t>
  </si>
  <si>
    <t>MX-20.600.BS.LO.25</t>
  </si>
  <si>
    <t>607500-5112</t>
  </si>
  <si>
    <t>MX-20.600.BS.UP.01</t>
  </si>
  <si>
    <t>TI LITE UPPER FLAPS BLACK</t>
  </si>
  <si>
    <t>P250-607500A1</t>
  </si>
  <si>
    <t>MX-20.600.BS.UP.25</t>
  </si>
  <si>
    <t>TI LITE UPPER FLAPS GREY</t>
  </si>
  <si>
    <t>P250-607500A2</t>
  </si>
  <si>
    <t>MX-20.600.FRWH.01</t>
  </si>
  <si>
    <t>TI LITE FRONT WHEEL BLACK</t>
  </si>
  <si>
    <t>607500-9O.B</t>
  </si>
  <si>
    <t>MX-20.600.FRWH.25</t>
  </si>
  <si>
    <t>TI LITE FRONT WHEEL GREY</t>
  </si>
  <si>
    <t>607500-9123</t>
  </si>
  <si>
    <t>MX-20.600.FWHH.01</t>
  </si>
  <si>
    <t>TI LITE FRONT WHEEL HOLDER BLK</t>
  </si>
  <si>
    <t>607500-10C95</t>
  </si>
  <si>
    <t>MX-20.600.FWHH.25</t>
  </si>
  <si>
    <t>TI LITE FRONT WHEEL HOLDER GREY</t>
  </si>
  <si>
    <t>607500-10K09</t>
  </si>
  <si>
    <t>MX-20.600.HNDLSET.01</t>
  </si>
  <si>
    <t>TI LITE HANDLE SET BLACK</t>
  </si>
  <si>
    <t>607500-1C95</t>
  </si>
  <si>
    <t>MX-20.600.HNDLSET.25</t>
  </si>
  <si>
    <t>TI LITE HANDLE SET GREY</t>
  </si>
  <si>
    <t>607500-1K09</t>
  </si>
  <si>
    <t>MX-20.600.LO.FR.L.01</t>
  </si>
  <si>
    <t>TI LITE LOWER FRAME LEFT BLK</t>
  </si>
  <si>
    <t>607500-7C95</t>
  </si>
  <si>
    <t>MX-20.600.LO.FR.L.25</t>
  </si>
  <si>
    <t>TI LITE LOWER FRAME LEFT GRY</t>
  </si>
  <si>
    <t>607500-7K09</t>
  </si>
  <si>
    <t>MX-20.600.LO.FR.R.01</t>
  </si>
  <si>
    <t>TI LITE LOWER FRAME RIGHT BLK</t>
  </si>
  <si>
    <t>607500-8C95</t>
  </si>
  <si>
    <t>MX-20.600.LO.FR.R.25</t>
  </si>
  <si>
    <t>TI LITE LOWER FRAME RIGHT GRY</t>
  </si>
  <si>
    <t>607500-8K09</t>
  </si>
  <si>
    <t>MX-20.600.RRWH.01</t>
  </si>
  <si>
    <t>TI LITE REAR WHEEL BLACK</t>
  </si>
  <si>
    <t>P2200_607730A14</t>
  </si>
  <si>
    <t>MX-20.600.RRWH.25</t>
  </si>
  <si>
    <t>TI LITE REAR WHEEL GREY</t>
  </si>
  <si>
    <t>P2200_607730A12</t>
  </si>
  <si>
    <t>MX-20.600.SH.CLP</t>
  </si>
  <si>
    <t>BIG MAX UNI SCORECARDHOLDER CLIP</t>
  </si>
  <si>
    <t>MX-20.600.UP.FR.01</t>
  </si>
  <si>
    <t>607500-2C95</t>
  </si>
  <si>
    <t>MX-20.600.UP.FR.25</t>
  </si>
  <si>
    <t>607500-2K09</t>
  </si>
  <si>
    <t>MX-20.600.WH.BRK.01</t>
  </si>
  <si>
    <t>TI LITE WHEEL BRAKE BLACK</t>
  </si>
  <si>
    <t>PJ36075_AO.B</t>
  </si>
  <si>
    <t>MX-20.600.WH.BRK.25</t>
  </si>
  <si>
    <t>TI LITE WHEEL BRAKE GREY</t>
  </si>
  <si>
    <t>PJ36075_A112</t>
  </si>
  <si>
    <t>MX-7.601.RWH.01</t>
  </si>
  <si>
    <t>REARWHEEL TI1000+/SMART/IQ+</t>
  </si>
  <si>
    <t>LITE - BLK (830124-9939)</t>
  </si>
  <si>
    <t>MX-7.610.BS.L</t>
  </si>
  <si>
    <t>MAX LITE III LOWER STRAP</t>
  </si>
  <si>
    <t>Also fits Ti1000</t>
  </si>
  <si>
    <t>MX-7.610.BS.UP</t>
  </si>
  <si>
    <t>MAX LITE III UPPER STRAP</t>
  </si>
  <si>
    <t>Bubble no.</t>
    <phoneticPr fontId="0" type="noConversion"/>
  </si>
  <si>
    <t>Description</t>
    <phoneticPr fontId="0" type="noConversion"/>
  </si>
  <si>
    <t>Union's item No</t>
    <phoneticPr fontId="0" type="noConversion"/>
  </si>
  <si>
    <t>WHEELER handle+grip-BLACK</t>
    <phoneticPr fontId="0" type="noConversion"/>
  </si>
  <si>
    <t>609605-1C08</t>
  </si>
  <si>
    <t>WHEELER handle+grip-White</t>
    <phoneticPr fontId="0" type="noConversion"/>
  </si>
  <si>
    <t>609605-1C47</t>
  </si>
  <si>
    <t>1-1</t>
    <phoneticPr fontId="0" type="noConversion"/>
  </si>
  <si>
    <t>WHEELER accessory bag</t>
    <phoneticPr fontId="0" type="noConversion"/>
  </si>
  <si>
    <t>609605-20O.B</t>
    <phoneticPr fontId="0" type="noConversion"/>
  </si>
  <si>
    <t>WHEELER scorecard holder</t>
    <phoneticPr fontId="0" type="noConversion"/>
  </si>
  <si>
    <t>609605-2O.B</t>
  </si>
  <si>
    <t>WHEELER handle joint-Blk/Red</t>
    <phoneticPr fontId="0" type="noConversion"/>
  </si>
  <si>
    <t>609605-3B/R</t>
  </si>
  <si>
    <t>3-1</t>
    <phoneticPr fontId="0" type="noConversion"/>
  </si>
  <si>
    <t>SMART/WHEELER cam lock+bolt-Red</t>
    <phoneticPr fontId="0" type="noConversion"/>
  </si>
  <si>
    <t>609604-2O.R</t>
    <phoneticPr fontId="0" type="noConversion"/>
  </si>
  <si>
    <t>WHEELER upper bracket-Blk/Red</t>
    <phoneticPr fontId="0" type="noConversion"/>
  </si>
  <si>
    <t>609605-4B/R</t>
  </si>
  <si>
    <t>WHEELER upper bracket-Blk/lime</t>
    <phoneticPr fontId="0" type="noConversion"/>
  </si>
  <si>
    <t>609605-4G</t>
    <phoneticPr fontId="0" type="noConversion"/>
  </si>
  <si>
    <t>4-1</t>
    <phoneticPr fontId="0" type="noConversion"/>
  </si>
  <si>
    <t>WHEEL UPPER WINGS +BUNGEE</t>
    <phoneticPr fontId="0" type="noConversion"/>
  </si>
  <si>
    <t>PG0062001B/R</t>
    <phoneticPr fontId="0" type="noConversion"/>
  </si>
  <si>
    <t>WHEELER upper frame-Blk/Red</t>
    <phoneticPr fontId="0" type="noConversion"/>
  </si>
  <si>
    <t>609605-5C08</t>
    <phoneticPr fontId="0" type="noConversion"/>
  </si>
  <si>
    <t>WHEELER upper frame-Wht/Red</t>
    <phoneticPr fontId="0" type="noConversion"/>
  </si>
  <si>
    <t>609605-5C47</t>
  </si>
  <si>
    <t>WHEELER up.folding wheel leg-Blk</t>
    <phoneticPr fontId="0" type="noConversion"/>
  </si>
  <si>
    <t>609605-6C08</t>
  </si>
  <si>
    <t>WHEELER rear wheel-Wht rim/Blk tire</t>
    <phoneticPr fontId="0" type="noConversion"/>
  </si>
  <si>
    <t>609605-7938</t>
  </si>
  <si>
    <t>WHEELER rear wheel-Blk rim/Blk tire</t>
    <phoneticPr fontId="0" type="noConversion"/>
  </si>
  <si>
    <t>609605-7939</t>
  </si>
  <si>
    <t>WHEELER wheel mechanism L+brake-Blk/Red</t>
    <phoneticPr fontId="0" type="noConversion"/>
  </si>
  <si>
    <t>609605-8B/R</t>
    <phoneticPr fontId="0" type="noConversion"/>
  </si>
  <si>
    <t>WHEELER upper main fixing section</t>
    <phoneticPr fontId="0" type="noConversion"/>
  </si>
  <si>
    <t>609605-9C08</t>
  </si>
  <si>
    <t>WHEELER silding lock</t>
    <phoneticPr fontId="0" type="noConversion"/>
  </si>
  <si>
    <t>609605-10O.B</t>
    <phoneticPr fontId="0" type="noConversion"/>
  </si>
  <si>
    <t>WHEELER wheel leg-Blk</t>
    <phoneticPr fontId="0" type="noConversion"/>
  </si>
  <si>
    <t>609605-11C08</t>
  </si>
  <si>
    <t>WHEELER wheel leg-Wht</t>
    <phoneticPr fontId="0" type="noConversion"/>
  </si>
  <si>
    <t>609605-11C47</t>
  </si>
  <si>
    <t>WHEELER 3holes leg-Blk</t>
    <phoneticPr fontId="0" type="noConversion"/>
  </si>
  <si>
    <t>609605-12C08</t>
  </si>
  <si>
    <t>WHEELER 3holes leg-Wht</t>
    <phoneticPr fontId="0" type="noConversion"/>
  </si>
  <si>
    <t>609605-12C47</t>
  </si>
  <si>
    <t>WHEELER wheel mechanism R-Blk/Red</t>
    <phoneticPr fontId="0" type="noConversion"/>
  </si>
  <si>
    <t>609605-13B/R</t>
  </si>
  <si>
    <t>WHEELER lo.folding wheel leg-Blk</t>
    <phoneticPr fontId="0" type="noConversion"/>
  </si>
  <si>
    <t>609605-14C08</t>
  </si>
  <si>
    <t>WHEELER lo.folding wheel leg-Wht</t>
    <phoneticPr fontId="0" type="noConversion"/>
  </si>
  <si>
    <t>609605-14C47</t>
  </si>
  <si>
    <t>WHEELER anti-splau wire</t>
    <phoneticPr fontId="0" type="noConversion"/>
  </si>
  <si>
    <t>609605-15O.B</t>
  </si>
  <si>
    <t>WHEELER lower frame-Blk</t>
    <phoneticPr fontId="0" type="noConversion"/>
  </si>
  <si>
    <t>609605-16C08</t>
  </si>
  <si>
    <t>WHEELER lower frame-Wht</t>
    <phoneticPr fontId="0" type="noConversion"/>
  </si>
  <si>
    <t>609605-16C47</t>
  </si>
  <si>
    <t>WHEELER bottom bracket-Blk</t>
    <phoneticPr fontId="0" type="noConversion"/>
  </si>
  <si>
    <t>609605-17C08</t>
  </si>
  <si>
    <t>WHEELER bottom bracket-Wht</t>
    <phoneticPr fontId="0" type="noConversion"/>
  </si>
  <si>
    <t>609605-17C47</t>
  </si>
  <si>
    <t>17-1</t>
    <phoneticPr fontId="0" type="noConversion"/>
  </si>
  <si>
    <t>WHEEL LOWER WINGS +BUNGEE</t>
    <phoneticPr fontId="0" type="noConversion"/>
  </si>
  <si>
    <t>PI0047001C95</t>
    <phoneticPr fontId="0" type="noConversion"/>
  </si>
  <si>
    <t>WHEELER front wheel-Wht rim/Blk tire</t>
    <phoneticPr fontId="0" type="noConversion"/>
  </si>
  <si>
    <t>609605-18938</t>
  </si>
  <si>
    <t>WHEELER front wheel-Blk rim/Blk tire</t>
    <phoneticPr fontId="0" type="noConversion"/>
  </si>
  <si>
    <t>609605-18939</t>
  </si>
  <si>
    <t>色碼</t>
    <phoneticPr fontId="0" type="noConversion"/>
  </si>
  <si>
    <t>Ti ONE handle tube</t>
    <phoneticPr fontId="0" type="noConversion"/>
  </si>
  <si>
    <t>C92</t>
    <phoneticPr fontId="0" type="noConversion"/>
  </si>
  <si>
    <t>607731-1C92</t>
  </si>
  <si>
    <t>C95</t>
    <phoneticPr fontId="0" type="noConversion"/>
  </si>
  <si>
    <t>607731-1C95</t>
    <phoneticPr fontId="0" type="noConversion"/>
  </si>
  <si>
    <t xml:space="preserve">Ti ONE/IQ+ SCORECARD HOLDER </t>
    <phoneticPr fontId="0" type="noConversion"/>
  </si>
  <si>
    <t>BLK/RED</t>
    <phoneticPr fontId="0" type="noConversion"/>
  </si>
  <si>
    <t>Ti ONE/IQ+ POUCH</t>
    <phoneticPr fontId="0" type="noConversion"/>
  </si>
  <si>
    <t>BLK</t>
    <phoneticPr fontId="0" type="noConversion"/>
  </si>
  <si>
    <t>TI ONE UPPER BAG HOLDER</t>
    <phoneticPr fontId="0" type="noConversion"/>
  </si>
  <si>
    <t>G0051043AO.R</t>
  </si>
  <si>
    <t xml:space="preserve">Ti ONE UPPER FRAME </t>
    <phoneticPr fontId="0" type="noConversion"/>
  </si>
  <si>
    <t>WHT</t>
    <phoneticPr fontId="0" type="noConversion"/>
  </si>
  <si>
    <t>PF4607770C92</t>
    <phoneticPr fontId="0" type="noConversion"/>
  </si>
  <si>
    <t>PF4607770C95</t>
    <phoneticPr fontId="0" type="noConversion"/>
  </si>
  <si>
    <t xml:space="preserve">TI ONE REAR WHEEL </t>
    <phoneticPr fontId="0" type="noConversion"/>
  </si>
  <si>
    <t xml:space="preserve">TI/TI1000 WHEEL KNUCKLE + BRAKE </t>
    <phoneticPr fontId="0" type="noConversion"/>
  </si>
  <si>
    <t xml:space="preserve">TI/TI1000 WHEEL KNUCKLE </t>
    <phoneticPr fontId="0" type="noConversion"/>
  </si>
  <si>
    <t>Ti front wheel housing</t>
    <phoneticPr fontId="0" type="noConversion"/>
  </si>
  <si>
    <t>606103-13C92</t>
    <phoneticPr fontId="0" type="noConversion"/>
  </si>
  <si>
    <t>blk</t>
    <phoneticPr fontId="0" type="noConversion"/>
  </si>
  <si>
    <t>606103-13C95</t>
    <phoneticPr fontId="0" type="noConversion"/>
  </si>
  <si>
    <t>TI   front wheel fork</t>
    <phoneticPr fontId="0" type="noConversion"/>
  </si>
  <si>
    <t>607723-4C92</t>
    <phoneticPr fontId="0" type="noConversion"/>
  </si>
  <si>
    <t>607723-4C95</t>
    <phoneticPr fontId="0" type="noConversion"/>
  </si>
  <si>
    <t>AUTOFOLD+/TI   lower bracket</t>
    <phoneticPr fontId="0" type="noConversion"/>
  </si>
  <si>
    <t>607751-8O.B</t>
  </si>
  <si>
    <t>IQ+/SMART/AUTO/Ti front wheel only</t>
    <phoneticPr fontId="0" type="noConversion"/>
  </si>
  <si>
    <t xml:space="preserve">TI  LOWER FRAME </t>
    <phoneticPr fontId="0" type="noConversion"/>
  </si>
  <si>
    <t>607723-3C92</t>
    <phoneticPr fontId="0" type="noConversion"/>
  </si>
  <si>
    <t>607723-3C95</t>
    <phoneticPr fontId="0" type="noConversion"/>
  </si>
  <si>
    <t>IQ+ Handle-Black</t>
    <phoneticPr fontId="0" type="noConversion"/>
  </si>
  <si>
    <t>830124-1C08</t>
  </si>
  <si>
    <t>IQ+ Handle-White</t>
    <phoneticPr fontId="0" type="noConversion"/>
  </si>
  <si>
    <t>830124-1C47</t>
  </si>
  <si>
    <t xml:space="preserve">IQ+ Scor. holder-Red </t>
    <phoneticPr fontId="0" type="noConversion"/>
  </si>
  <si>
    <t>IQ+ Up.bag holder-Black</t>
    <phoneticPr fontId="0" type="noConversion"/>
  </si>
  <si>
    <t>830124-3O.B</t>
  </si>
  <si>
    <t>IQ+/Z360 upper wings-Blk/Red</t>
    <phoneticPr fontId="0" type="noConversion"/>
  </si>
  <si>
    <t>IQ+/Z360 upper wings-Blk/Blk</t>
    <phoneticPr fontId="0" type="noConversion"/>
  </si>
  <si>
    <t>BLADE Upper wings+straps-Blk/Red</t>
    <phoneticPr fontId="0" type="noConversion"/>
  </si>
  <si>
    <t>606120-5B/R</t>
    <phoneticPr fontId="0" type="noConversion"/>
  </si>
  <si>
    <t>BLADE Upper wings+straps-Blk/Blk</t>
    <phoneticPr fontId="0" type="noConversion"/>
  </si>
  <si>
    <t>606120-5O.B</t>
  </si>
  <si>
    <t>IQ/IQ+ Handle joint-Red</t>
    <phoneticPr fontId="0" type="noConversion"/>
  </si>
  <si>
    <t>830124-4B/R</t>
  </si>
  <si>
    <t>IQ/IQ+/SMART CAM LOCK+BOLT-RED</t>
    <phoneticPr fontId="0" type="noConversion"/>
  </si>
  <si>
    <t>830105-3B/R</t>
    <phoneticPr fontId="0" type="noConversion"/>
  </si>
  <si>
    <t>IQ+ Mesh bag-Black</t>
    <phoneticPr fontId="0" type="noConversion"/>
  </si>
  <si>
    <t>IQ/IQ+ Upper frame-Black</t>
    <phoneticPr fontId="0" type="noConversion"/>
  </si>
  <si>
    <t>830124-6C08</t>
  </si>
  <si>
    <t>IQ/IQ+ Up. main fix.section-Black</t>
    <phoneticPr fontId="0" type="noConversion"/>
  </si>
  <si>
    <t>830124-8O.B</t>
  </si>
  <si>
    <t>IQ+ Rear wheel-White/white/blk</t>
    <phoneticPr fontId="0" type="noConversion"/>
  </si>
  <si>
    <t>830124-9938</t>
    <phoneticPr fontId="0" type="noConversion"/>
  </si>
  <si>
    <t>IQ+ Rear wheel-Black/black/black</t>
    <phoneticPr fontId="0" type="noConversion"/>
  </si>
  <si>
    <t>IQ+ Wheel mechanism+brake-Red</t>
    <phoneticPr fontId="0" type="noConversion"/>
  </si>
  <si>
    <t>830124-10B/R</t>
  </si>
  <si>
    <t>IQ/IQ+ Sliding lock-Red</t>
    <phoneticPr fontId="0" type="noConversion"/>
  </si>
  <si>
    <t>830124-14O.R</t>
  </si>
  <si>
    <t>IQ/IQ+ Wheel mechanism(RH)-Red</t>
    <phoneticPr fontId="0" type="noConversion"/>
  </si>
  <si>
    <t>830124-16B/R</t>
  </si>
  <si>
    <t>IQ+ Wheel mechanism(RH)-Lime</t>
    <phoneticPr fontId="0" type="noConversion"/>
  </si>
  <si>
    <t>830124-16G</t>
  </si>
  <si>
    <t>IQ/IQ+ Anti-splay wire-Black</t>
    <phoneticPr fontId="0" type="noConversion"/>
  </si>
  <si>
    <t>830124-18O.B</t>
  </si>
  <si>
    <t>IQ/IQ+ Lower main frame-Black</t>
    <phoneticPr fontId="0" type="noConversion"/>
  </si>
  <si>
    <t>830124-19C08</t>
  </si>
  <si>
    <t>IQ/IQ+ Lower main frame-White</t>
    <phoneticPr fontId="0" type="noConversion"/>
  </si>
  <si>
    <t>830124-19C47</t>
  </si>
  <si>
    <t>IQ 360 LOWER BAG HOLDER-WHT/BLK</t>
    <phoneticPr fontId="0" type="noConversion"/>
  </si>
  <si>
    <t>PI0037010O.B</t>
  </si>
  <si>
    <t>IQ 360 LOWER BAG HOLDER-REDBLK</t>
    <phoneticPr fontId="0" type="noConversion"/>
  </si>
  <si>
    <t>PI0037010O.R</t>
  </si>
  <si>
    <t>FRONT WHEEL SET -BLK/BLK/BLK</t>
    <phoneticPr fontId="0" type="noConversion"/>
  </si>
  <si>
    <t>P2203_830150A1</t>
    <phoneticPr fontId="0" type="noConversion"/>
  </si>
  <si>
    <t>FRONT WHEEL SET -RED/BLK/BLK</t>
    <phoneticPr fontId="0" type="noConversion"/>
  </si>
  <si>
    <t>P2203_830150A3</t>
    <phoneticPr fontId="0" type="noConversion"/>
  </si>
  <si>
    <t>FRONT WHEEL SET -WHT/WHT/BLK</t>
    <phoneticPr fontId="0" type="noConversion"/>
  </si>
  <si>
    <t>P2203_830150A10</t>
    <phoneticPr fontId="0" type="noConversion"/>
  </si>
  <si>
    <t>IQ 360 FRONT WHEEL HOLDER SET RED</t>
    <phoneticPr fontId="0" type="noConversion"/>
  </si>
  <si>
    <t>830150-2B/R</t>
  </si>
  <si>
    <t xml:space="preserve">IQ 360  FRONT WHEEL HOLDER SPRING </t>
    <phoneticPr fontId="0" type="noConversion"/>
  </si>
  <si>
    <t>PX58301_3838</t>
  </si>
  <si>
    <t>IQ+, IQ360, LOWER BAG HOLDER WINGS + STRAP</t>
    <phoneticPr fontId="0" type="noConversion"/>
  </si>
  <si>
    <t>830130-1O.B</t>
    <phoneticPr fontId="0" type="noConversion"/>
  </si>
  <si>
    <t>20+21</t>
    <phoneticPr fontId="0" type="noConversion"/>
  </si>
  <si>
    <t>IQ 360 FRONT WHEEL + LOWER BAG HOLDER</t>
    <phoneticPr fontId="0" type="noConversion"/>
  </si>
  <si>
    <t>830157-1C08</t>
  </si>
  <si>
    <t xml:space="preserve">AUTOFOLD FF/X GRIP + FRAME </t>
    <phoneticPr fontId="0" type="noConversion"/>
  </si>
  <si>
    <t>IQ+ Scor. Holder</t>
    <phoneticPr fontId="0" type="noConversion"/>
  </si>
  <si>
    <t xml:space="preserve">Red </t>
    <phoneticPr fontId="0" type="noConversion"/>
  </si>
  <si>
    <t>AUTOFOLD X FOLDING MECHANISM</t>
    <phoneticPr fontId="0" type="noConversion"/>
  </si>
  <si>
    <t>PM0008010O.B</t>
  </si>
  <si>
    <t>AUTOFOLD X UPPER BAG HOLDER FLAPS</t>
    <phoneticPr fontId="0" type="noConversion"/>
  </si>
  <si>
    <t>PG0051043AO.B</t>
  </si>
  <si>
    <t>PG0051043AO.R</t>
    <phoneticPr fontId="0" type="noConversion"/>
  </si>
  <si>
    <t>AUTOFOLD X UPPER FRAME</t>
    <phoneticPr fontId="0" type="noConversion"/>
  </si>
  <si>
    <t>PF4607758C92</t>
    <phoneticPr fontId="0" type="noConversion"/>
  </si>
  <si>
    <t>PF4607758C95</t>
    <phoneticPr fontId="0" type="noConversion"/>
  </si>
  <si>
    <t>AUTOFOLD+/X folding tube</t>
    <phoneticPr fontId="0" type="noConversion"/>
  </si>
  <si>
    <t>607751-6C08</t>
    <phoneticPr fontId="0" type="noConversion"/>
  </si>
  <si>
    <t>607751-6C47</t>
    <phoneticPr fontId="0" type="noConversion"/>
  </si>
  <si>
    <t>AUTOFOLD+/X lower frame</t>
    <phoneticPr fontId="0" type="noConversion"/>
  </si>
  <si>
    <t>607751-7C08</t>
  </si>
  <si>
    <t>607751-7C47</t>
  </si>
  <si>
    <t>AUTOFOLD+/X lower bracket</t>
    <phoneticPr fontId="0" type="noConversion"/>
  </si>
  <si>
    <t>AUTOFOLD+/X  front fork</t>
    <phoneticPr fontId="0" type="noConversion"/>
  </si>
  <si>
    <t>AUTOFOLD+X rear wheel-</t>
    <phoneticPr fontId="0" type="noConversion"/>
  </si>
  <si>
    <t>AUTOFOLD+X FRONT wheel-</t>
    <phoneticPr fontId="0" type="noConversion"/>
  </si>
  <si>
    <t>830124-22938</t>
    <phoneticPr fontId="0" type="noConversion"/>
  </si>
  <si>
    <t>AUTOFOLD+X SCORE HOLDER MESH BAG</t>
  </si>
  <si>
    <t>830124-5O.R</t>
  </si>
  <si>
    <t>IQ+/AUTOFOLD FF Scor. holder-red</t>
    <phoneticPr fontId="0" type="noConversion"/>
  </si>
  <si>
    <t>AUTOFOLD FF GRIP + FRAME- WHT</t>
    <phoneticPr fontId="0" type="noConversion"/>
  </si>
  <si>
    <t>607731-1C91</t>
    <phoneticPr fontId="0" type="noConversion"/>
  </si>
  <si>
    <t>AUTOFOLD FF GRIP + FRAME- BLK</t>
    <phoneticPr fontId="0" type="noConversion"/>
  </si>
  <si>
    <t>607731-1C92</t>
    <phoneticPr fontId="0" type="noConversion"/>
  </si>
  <si>
    <t>IQ+/AUTOFOLD FF MESH BAG-BLK</t>
    <phoneticPr fontId="0" type="noConversion"/>
  </si>
  <si>
    <t>AUTOFOLD FF HANDLE MECHANISM-BLK</t>
    <phoneticPr fontId="0" type="noConversion"/>
  </si>
  <si>
    <t>607747-6O.B</t>
    <phoneticPr fontId="0" type="noConversion"/>
  </si>
  <si>
    <t>AUTOFOLD FF HANDLE MECHANISM-RED</t>
    <phoneticPr fontId="0" type="noConversion"/>
  </si>
  <si>
    <t>607747-6200</t>
  </si>
  <si>
    <t>Z360/IQ+/AUTOFOLD FF upper wings-Blk/Red</t>
    <phoneticPr fontId="0" type="noConversion"/>
  </si>
  <si>
    <t>760411-3B/R</t>
    <phoneticPr fontId="0" type="noConversion"/>
  </si>
  <si>
    <t>Z360/IQ+/AUTOFOLD FF upper wings-Blk/Blk</t>
    <phoneticPr fontId="0" type="noConversion"/>
  </si>
  <si>
    <t>760411-3O.B</t>
    <phoneticPr fontId="0" type="noConversion"/>
  </si>
  <si>
    <t>5+6</t>
  </si>
  <si>
    <t>AUTOFOLD FF COMPLETE UPPER BAG HOLDER -RED</t>
    <phoneticPr fontId="0" type="noConversion"/>
  </si>
  <si>
    <t>PG0049034B/R</t>
    <phoneticPr fontId="0" type="noConversion"/>
  </si>
  <si>
    <t>AUTOFOLD FF COMPLETE UPPER BAG HOLDER -BLK</t>
    <phoneticPr fontId="0" type="noConversion"/>
  </si>
  <si>
    <t>PG0049034O.B</t>
    <phoneticPr fontId="0" type="noConversion"/>
  </si>
  <si>
    <t>AUTOFOLD FF UPPER FRAME-BLK</t>
    <phoneticPr fontId="0" type="noConversion"/>
  </si>
  <si>
    <t>PF4607731C91</t>
    <phoneticPr fontId="0" type="noConversion"/>
  </si>
  <si>
    <t>AUTOFOLD FF UPPER FRAME-WHT</t>
    <phoneticPr fontId="0" type="noConversion"/>
  </si>
  <si>
    <t>PF4607731C92</t>
    <phoneticPr fontId="0" type="noConversion"/>
  </si>
  <si>
    <t>7-1</t>
    <phoneticPr fontId="0" type="noConversion"/>
  </si>
  <si>
    <t>AUTOFOLD FF LOWER FRAME STORAGE LATCH</t>
    <phoneticPr fontId="0" type="noConversion"/>
  </si>
  <si>
    <t>PX3607740_1O.B</t>
    <phoneticPr fontId="0" type="noConversion"/>
  </si>
  <si>
    <t>7-2</t>
    <phoneticPr fontId="0" type="noConversion"/>
  </si>
  <si>
    <t>607730-3B/R</t>
    <phoneticPr fontId="0" type="noConversion"/>
  </si>
  <si>
    <t>AUTOFOLD FF BALL JOINT -BLK</t>
    <phoneticPr fontId="0" type="noConversion"/>
  </si>
  <si>
    <t>607731-3ZNC</t>
    <phoneticPr fontId="0" type="noConversion"/>
  </si>
  <si>
    <t>AUTOFOLD FF FOLDING TUBE-WHT</t>
    <phoneticPr fontId="0" type="noConversion"/>
  </si>
  <si>
    <t>PP2-607745AC92</t>
    <phoneticPr fontId="0" type="noConversion"/>
  </si>
  <si>
    <t>AUTOFOLD FF FOLDING TUBE-BLK</t>
    <phoneticPr fontId="0" type="noConversion"/>
  </si>
  <si>
    <t>PP2-607745AC91</t>
    <phoneticPr fontId="0" type="noConversion"/>
  </si>
  <si>
    <t>10-1</t>
    <phoneticPr fontId="0" type="noConversion"/>
  </si>
  <si>
    <t>AUTOFOLD FF BRAKE-RED</t>
    <phoneticPr fontId="0" type="noConversion"/>
  </si>
  <si>
    <t>607731-2B/R</t>
    <phoneticPr fontId="0" type="noConversion"/>
  </si>
  <si>
    <t>AUTOFOLD FF WHEEL KNUCKLE RIGHT -RED</t>
    <phoneticPr fontId="0" type="noConversion"/>
  </si>
  <si>
    <t>AUTOFOLD FF WHEEL KNUCKLE LEFT W/brake -RED</t>
    <phoneticPr fontId="0" type="noConversion"/>
  </si>
  <si>
    <t>PJ0033000B/R</t>
    <phoneticPr fontId="0" type="noConversion"/>
  </si>
  <si>
    <t>AUTOFOLD FF REAR WHEEL -WHT RIM BLK TIRE</t>
    <phoneticPr fontId="0" type="noConversion"/>
  </si>
  <si>
    <t>P2200_607730A3</t>
    <phoneticPr fontId="0" type="noConversion"/>
  </si>
  <si>
    <t>AUTOFOLD FF REAR WHEEL -BLK RIM BLK TIRE</t>
    <phoneticPr fontId="0" type="noConversion"/>
  </si>
  <si>
    <t>P2200_607730A2</t>
    <phoneticPr fontId="0" type="noConversion"/>
  </si>
  <si>
    <t>AUTOFOLD FF LOWER FRAME-BLK</t>
    <phoneticPr fontId="0" type="noConversion"/>
  </si>
  <si>
    <t>PF5607731C91</t>
  </si>
  <si>
    <t>AUTOFOLD FF LOWER FRAME-WHT</t>
    <phoneticPr fontId="0" type="noConversion"/>
  </si>
  <si>
    <t>PF5607731C92</t>
    <phoneticPr fontId="0" type="noConversion"/>
  </si>
  <si>
    <t>AUTOFOLD FF LOWER WINGS -BLK</t>
    <phoneticPr fontId="0" type="noConversion"/>
  </si>
  <si>
    <t>606120-5O.B</t>
    <phoneticPr fontId="0" type="noConversion"/>
  </si>
  <si>
    <t>AUTOFOLD FF LOWER WING -RED</t>
    <phoneticPr fontId="0" type="noConversion"/>
  </si>
  <si>
    <t>NEW AUTOFOLD FF LOWER WINGS -BLK</t>
    <phoneticPr fontId="0" type="noConversion"/>
  </si>
  <si>
    <t>PI1035000O.B</t>
    <phoneticPr fontId="0" type="noConversion"/>
  </si>
  <si>
    <t>NEW AUTOFOLD FF LOWER WING -RED</t>
    <phoneticPr fontId="0" type="noConversion"/>
  </si>
  <si>
    <t>PI1035000O.R</t>
    <phoneticPr fontId="0" type="noConversion"/>
  </si>
  <si>
    <t>AUTOFOLD FF FRONT FORK -BLK</t>
    <phoneticPr fontId="0" type="noConversion"/>
  </si>
  <si>
    <t>607730-2C08</t>
    <phoneticPr fontId="0" type="noConversion"/>
  </si>
  <si>
    <t>AUTOFOLD FF FRONT WHEEL-WHT RIM BLK TIRE</t>
    <phoneticPr fontId="0" type="noConversion"/>
  </si>
  <si>
    <t>606130-9938</t>
    <phoneticPr fontId="0" type="noConversion"/>
  </si>
  <si>
    <t>AUTOFOLD FF FRONT WHEEL-BLK RIM BLK TIRE</t>
    <phoneticPr fontId="0" type="noConversion"/>
  </si>
  <si>
    <r>
      <rPr>
        <sz val="12"/>
        <color indexed="8"/>
        <rFont val="新細明體"/>
        <family val="1"/>
        <charset val="136"/>
      </rPr>
      <t>英文品名</t>
    </r>
  </si>
  <si>
    <r>
      <rPr>
        <sz val="12"/>
        <color indexed="8"/>
        <rFont val="新細明體"/>
        <family val="1"/>
        <charset val="136"/>
      </rPr>
      <t>色碼</t>
    </r>
  </si>
  <si>
    <t>Union No</t>
  </si>
  <si>
    <t>BLADE IP Handle frame</t>
    <phoneticPr fontId="0" type="noConversion"/>
  </si>
  <si>
    <t>606120-1C92</t>
    <phoneticPr fontId="0" type="noConversion"/>
  </si>
  <si>
    <t>WHT/lme</t>
    <phoneticPr fontId="0" type="noConversion"/>
  </si>
  <si>
    <t>606120-1E64</t>
    <phoneticPr fontId="0" type="noConversion"/>
  </si>
  <si>
    <t>GRY</t>
  </si>
  <si>
    <t>606120-1E74</t>
    <phoneticPr fontId="0" type="noConversion"/>
  </si>
  <si>
    <t>BLADE+ /BLADE IP Scorecard holder</t>
    <phoneticPr fontId="0" type="noConversion"/>
  </si>
  <si>
    <t>RED</t>
    <phoneticPr fontId="0" type="noConversion"/>
  </si>
  <si>
    <t>606120-2O.B</t>
    <phoneticPr fontId="0" type="noConversion"/>
  </si>
  <si>
    <t>GRY</t>
    <phoneticPr fontId="0" type="noConversion"/>
  </si>
  <si>
    <t>606120-2E74</t>
    <phoneticPr fontId="0" type="noConversion"/>
  </si>
  <si>
    <t>BLADE+/IP Drink holder-BLK</t>
    <phoneticPr fontId="0" type="noConversion"/>
  </si>
  <si>
    <t>606120-3O.B</t>
    <phoneticPr fontId="0" type="noConversion"/>
  </si>
  <si>
    <t>BLADE IP Upper wings+straps</t>
    <phoneticPr fontId="0" type="noConversion"/>
  </si>
  <si>
    <t>606120-5E74</t>
    <phoneticPr fontId="0" type="noConversion"/>
  </si>
  <si>
    <t xml:space="preserve">Blade IP Upper bag holder </t>
    <phoneticPr fontId="0" type="noConversion"/>
  </si>
  <si>
    <t>606150-1B/R</t>
    <phoneticPr fontId="0" type="noConversion"/>
  </si>
  <si>
    <t>Lime</t>
    <phoneticPr fontId="0" type="noConversion"/>
  </si>
  <si>
    <t>606150-1G</t>
    <phoneticPr fontId="0" type="noConversion"/>
  </si>
  <si>
    <t>606150-1E74</t>
    <phoneticPr fontId="0" type="noConversion"/>
  </si>
  <si>
    <t>Blade IP Upper and lower frame</t>
    <phoneticPr fontId="0" type="noConversion"/>
  </si>
  <si>
    <t>WHT/RED</t>
    <phoneticPr fontId="0" type="noConversion"/>
  </si>
  <si>
    <t>606150-2C92</t>
    <phoneticPr fontId="0" type="noConversion"/>
  </si>
  <si>
    <t>Phtm/red</t>
    <phoneticPr fontId="0" type="noConversion"/>
  </si>
  <si>
    <t>606150-2C95</t>
    <phoneticPr fontId="0" type="noConversion"/>
  </si>
  <si>
    <t>606150-2E74</t>
    <phoneticPr fontId="0" type="noConversion"/>
  </si>
  <si>
    <t>Blade + / IP rear wheel</t>
    <phoneticPr fontId="0" type="noConversion"/>
  </si>
  <si>
    <t>WHT/BLK</t>
    <phoneticPr fontId="0" type="noConversion"/>
  </si>
  <si>
    <t>606130-7938</t>
    <phoneticPr fontId="0" type="noConversion"/>
  </si>
  <si>
    <t>BLK/BLK</t>
    <phoneticPr fontId="0" type="noConversion"/>
  </si>
  <si>
    <t>606130-7939</t>
    <phoneticPr fontId="0" type="noConversion"/>
  </si>
  <si>
    <t>606130-7E74</t>
    <phoneticPr fontId="0" type="noConversion"/>
  </si>
  <si>
    <t>BLADE IP Lower wings+straps</t>
    <phoneticPr fontId="0" type="noConversion"/>
  </si>
  <si>
    <t>606150-3O.B</t>
    <phoneticPr fontId="0" type="noConversion"/>
  </si>
  <si>
    <t>606150-3E74</t>
    <phoneticPr fontId="0" type="noConversion"/>
  </si>
  <si>
    <t xml:space="preserve">Blade IP Front wheel holder </t>
    <phoneticPr fontId="0" type="noConversion"/>
  </si>
  <si>
    <t>PW7023001C08</t>
    <phoneticPr fontId="0" type="noConversion"/>
  </si>
  <si>
    <t>Blade+/Blade IP Lower bag holder</t>
    <phoneticPr fontId="0" type="noConversion"/>
  </si>
  <si>
    <t>606120-20O.B</t>
    <phoneticPr fontId="0" type="noConversion"/>
  </si>
  <si>
    <t>Blade +/Blade IP front fork fixing piece</t>
  </si>
  <si>
    <t>606120-16O.B</t>
    <phoneticPr fontId="0" type="noConversion"/>
  </si>
  <si>
    <t>Blade + / IP Front wheel fork</t>
    <phoneticPr fontId="0" type="noConversion"/>
  </si>
  <si>
    <t>606120-17C08</t>
    <phoneticPr fontId="0" type="noConversion"/>
  </si>
  <si>
    <t xml:space="preserve">Blade + / IP Front wheel </t>
    <phoneticPr fontId="0" type="noConversion"/>
  </si>
  <si>
    <t>RED/BLK</t>
    <phoneticPr fontId="0" type="noConversion"/>
  </si>
  <si>
    <t>606130-9612</t>
    <phoneticPr fontId="0" type="noConversion"/>
  </si>
  <si>
    <t>606130-9939</t>
    <phoneticPr fontId="0" type="noConversion"/>
  </si>
  <si>
    <t>606130-9E74</t>
    <phoneticPr fontId="0" type="noConversion"/>
  </si>
  <si>
    <t>Blade IP main frame ( R side)</t>
    <phoneticPr fontId="0" type="noConversion"/>
  </si>
  <si>
    <t>Phntm</t>
    <phoneticPr fontId="0" type="noConversion"/>
  </si>
  <si>
    <t>PF4606150_BC95</t>
    <phoneticPr fontId="0" type="noConversion"/>
  </si>
  <si>
    <t>White</t>
    <phoneticPr fontId="0" type="noConversion"/>
  </si>
  <si>
    <t>PF4606150_BC92</t>
    <phoneticPr fontId="0" type="noConversion"/>
  </si>
  <si>
    <t>PF4606150_BE74</t>
    <phoneticPr fontId="0" type="noConversion"/>
  </si>
  <si>
    <t>Blade IP main frame ( L side)</t>
    <phoneticPr fontId="0" type="noConversion"/>
  </si>
  <si>
    <t>PF4606150_AC95</t>
    <phoneticPr fontId="0" type="noConversion"/>
  </si>
  <si>
    <t>PF4606150_AC92</t>
    <phoneticPr fontId="0" type="noConversion"/>
  </si>
  <si>
    <t>PF4606150_AE74</t>
    <phoneticPr fontId="0" type="noConversion"/>
  </si>
  <si>
    <t>Blade IP Lower frame ( R side)</t>
    <phoneticPr fontId="0" type="noConversion"/>
  </si>
  <si>
    <t>PF5606150_BC95</t>
    <phoneticPr fontId="0" type="noConversion"/>
  </si>
  <si>
    <t>PF5606150_BC92</t>
    <phoneticPr fontId="0" type="noConversion"/>
  </si>
  <si>
    <t>PF5606150_BE74</t>
    <phoneticPr fontId="0" type="noConversion"/>
  </si>
  <si>
    <t>Blade IP Lower frame ( L side)</t>
    <phoneticPr fontId="0" type="noConversion"/>
  </si>
  <si>
    <t>PF5606150_AC95</t>
    <phoneticPr fontId="0" type="noConversion"/>
  </si>
  <si>
    <t>PF5606150_AC92</t>
    <phoneticPr fontId="0" type="noConversion"/>
  </si>
  <si>
    <t>PF5606150_AE74</t>
    <phoneticPr fontId="0" type="noConversion"/>
  </si>
  <si>
    <t xml:space="preserve">Blade IP axle frame </t>
    <phoneticPr fontId="0" type="noConversion"/>
  </si>
  <si>
    <t>606150-4C95</t>
    <phoneticPr fontId="0" type="noConversion"/>
  </si>
  <si>
    <t>606150-4C92</t>
    <phoneticPr fontId="0" type="noConversion"/>
  </si>
  <si>
    <t>606150-4E74</t>
    <phoneticPr fontId="0" type="noConversion"/>
  </si>
  <si>
    <t>Blade IP Wheel knuckle (R side)</t>
    <phoneticPr fontId="0" type="noConversion"/>
  </si>
  <si>
    <t>606150-5C08</t>
    <phoneticPr fontId="0" type="noConversion"/>
  </si>
  <si>
    <t>Blade IP Wheel knuckle (L side)</t>
    <phoneticPr fontId="0" type="noConversion"/>
  </si>
  <si>
    <t>606150-6C08</t>
    <phoneticPr fontId="0" type="noConversion"/>
  </si>
  <si>
    <t xml:space="preserve">21 revised </t>
    <phoneticPr fontId="0" type="noConversion"/>
  </si>
  <si>
    <t xml:space="preserve">Blade IP/Blade+  Foot brake (L) </t>
    <phoneticPr fontId="0" type="noConversion"/>
  </si>
  <si>
    <t>PJ3606150_AB/R</t>
    <phoneticPr fontId="0" type="noConversion"/>
  </si>
  <si>
    <t xml:space="preserve">Blade IP/Blae+ Foot brake (L) </t>
    <phoneticPr fontId="0" type="noConversion"/>
  </si>
  <si>
    <t>PJ3606150_AE74</t>
    <phoneticPr fontId="0" type="noConversion"/>
  </si>
  <si>
    <t>22 revised</t>
    <phoneticPr fontId="0" type="noConversion"/>
  </si>
  <si>
    <t xml:space="preserve">Blade IP/Blade+ Foot brake (R) </t>
    <phoneticPr fontId="0" type="noConversion"/>
  </si>
  <si>
    <t>PJ3606150_BB/R</t>
    <phoneticPr fontId="0" type="noConversion"/>
  </si>
  <si>
    <t>PJ3606150_BE74</t>
    <phoneticPr fontId="0" type="noConversion"/>
  </si>
  <si>
    <t xml:space="preserve">Blade IP Axle Rotating part (R ) </t>
    <phoneticPr fontId="0" type="noConversion"/>
  </si>
  <si>
    <t>606150-7O.B</t>
    <phoneticPr fontId="0" type="noConversion"/>
  </si>
  <si>
    <t xml:space="preserve">Blade IP Axle Rotating part (L ) </t>
    <phoneticPr fontId="0" type="noConversion"/>
  </si>
  <si>
    <t>606150-8O.B</t>
    <phoneticPr fontId="0" type="noConversion"/>
  </si>
  <si>
    <t>Blade IP axle sliding part + PIN</t>
    <phoneticPr fontId="0" type="noConversion"/>
  </si>
  <si>
    <t>606150-9C08</t>
    <phoneticPr fontId="0" type="noConversion"/>
  </si>
  <si>
    <t>Blade IP Axle cover + he-she bolt</t>
    <phoneticPr fontId="0" type="noConversion"/>
  </si>
  <si>
    <t>606150-10O.B</t>
    <phoneticPr fontId="0" type="noConversion"/>
  </si>
  <si>
    <t xml:space="preserve">Blade IP Lower frame plug ( R ) </t>
    <phoneticPr fontId="0" type="noConversion"/>
  </si>
  <si>
    <t>PC0606150_BO.B</t>
    <phoneticPr fontId="0" type="noConversion"/>
  </si>
  <si>
    <t xml:space="preserve">Blade IP Lower frame plug ( L ) </t>
    <phoneticPr fontId="0" type="noConversion"/>
  </si>
  <si>
    <t>PC0606150_AO.B</t>
    <phoneticPr fontId="0" type="noConversion"/>
  </si>
  <si>
    <t xml:space="preserve">Blade IP lower bag holder fixing part (R ) </t>
    <phoneticPr fontId="0" type="noConversion"/>
  </si>
  <si>
    <t>PI0606150_1O.B</t>
    <phoneticPr fontId="0" type="noConversion"/>
  </si>
  <si>
    <t xml:space="preserve">Blade IP lower bag holder fixing part (L ) </t>
    <phoneticPr fontId="0" type="noConversion"/>
  </si>
  <si>
    <t>X</t>
  </si>
  <si>
    <t>IQ+</t>
  </si>
  <si>
    <t xml:space="preserve">FITS FF/X/TI ONE/TI LITE/IQ360 </t>
  </si>
  <si>
    <t>BLADE IP UPPER BAG HOLDER RED</t>
  </si>
  <si>
    <t>TI LITE UPPER FRAME BLK</t>
  </si>
  <si>
    <t>TI LITE UPPER FRAME GREY</t>
  </si>
  <si>
    <t>TI LITE BAG BOTTOM BLK</t>
  </si>
  <si>
    <t>TI LITE BAG BOTTOM GREY</t>
  </si>
  <si>
    <t>Bubble no.</t>
  </si>
  <si>
    <t>Description</t>
  </si>
  <si>
    <t>色碼</t>
  </si>
  <si>
    <t>Union's item No</t>
  </si>
  <si>
    <t>TI LITE HANDLE SET</t>
  </si>
  <si>
    <t>WHT</t>
  </si>
  <si>
    <t>607500-1C92</t>
  </si>
  <si>
    <t>BLK</t>
  </si>
  <si>
    <t>TI LITE SCORECARD HOLDER</t>
  </si>
  <si>
    <t>RED</t>
  </si>
  <si>
    <t>PN0033000AO.B</t>
  </si>
  <si>
    <t>PN0033000112</t>
  </si>
  <si>
    <t>TI LITE SCORECARD HOLDER MESH BAG</t>
  </si>
  <si>
    <t>PX6015011O.B</t>
  </si>
  <si>
    <t>TI LITE UPPER FRAME</t>
  </si>
  <si>
    <t>607500-2C92</t>
  </si>
  <si>
    <t>TI LITE CAM LOCK</t>
  </si>
  <si>
    <t>607500-3123</t>
  </si>
  <si>
    <t>TI LITE WHEEL BRAKE</t>
  </si>
  <si>
    <t>TI LITE REAR WHEEL</t>
  </si>
  <si>
    <t>P2200_607730A13</t>
  </si>
  <si>
    <t>TI LITE LOWER FRAME LEFT</t>
  </si>
  <si>
    <t>607500-7C92</t>
  </si>
  <si>
    <t>TI LITE FRONT WHEEL</t>
  </si>
  <si>
    <t>607500-9WW</t>
  </si>
  <si>
    <t>TI LITE FRONT WHEEL HOLDER</t>
  </si>
  <si>
    <t>607500-10C92</t>
  </si>
  <si>
    <t>TI LITE BAG BOTTOM</t>
  </si>
  <si>
    <t>TI LITE LOWER FRAME RIGHT</t>
  </si>
  <si>
    <t>607500-8C92</t>
  </si>
  <si>
    <t>TI LITE UPPER FLAPS</t>
  </si>
  <si>
    <t>606150-4C95</t>
  </si>
  <si>
    <t>606150-4C92</t>
  </si>
  <si>
    <t>606150-4E74</t>
  </si>
  <si>
    <t>606130-7939</t>
  </si>
  <si>
    <t>606130-7612</t>
  </si>
  <si>
    <t>606130-7938</t>
  </si>
  <si>
    <t>606130-7614</t>
  </si>
  <si>
    <t>606150-3O.B</t>
  </si>
  <si>
    <t>1PW7023001C08</t>
  </si>
  <si>
    <t>606120-16O.B</t>
  </si>
  <si>
    <t>606120-18O.B</t>
  </si>
  <si>
    <t>606120-17C08</t>
  </si>
  <si>
    <t>606120-20O.B</t>
  </si>
  <si>
    <t>BLADE IP SCORECARDHOLDER GREY</t>
  </si>
  <si>
    <t>606120-2O.B</t>
  </si>
  <si>
    <t>BLADE IP BRAKE LEFT SIDE BLK</t>
  </si>
  <si>
    <t>BLADE IP BRAKE RIGHT SIDE BLK</t>
  </si>
  <si>
    <t>PI0606150_3O.B</t>
  </si>
  <si>
    <t>MX-BH.02</t>
  </si>
  <si>
    <t>607730-2C08</t>
  </si>
  <si>
    <t>607731-3ZNC</t>
  </si>
  <si>
    <t>PJ0033000B/R</t>
  </si>
  <si>
    <t>PJ1033000O.L</t>
  </si>
  <si>
    <t>ALTERNATIVE NUMBER</t>
  </si>
  <si>
    <t>DKK</t>
  </si>
  <si>
    <t>SEK</t>
  </si>
  <si>
    <t>MX-15.600.BS.L.03</t>
  </si>
  <si>
    <t>MX-15.600.BS.L.04</t>
  </si>
  <si>
    <t>MX-15.600.BS.L.05</t>
  </si>
  <si>
    <t>MX-14.600.CL.05</t>
  </si>
  <si>
    <t>alternative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</si>
</sst>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##"/>
    <numFmt numFmtId="165" formatCode="m&quot;月&quot;d&quot;日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2"/>
      <color rgb="FF000000"/>
      <name val="Calibri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1"/>
      <color theme="1"/>
      <name val="Calibri"/>
      <family val="1"/>
      <charset val="136"/>
      <scheme val="minor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9"/>
      <name val="Arial"/>
      <family val="2"/>
    </font>
    <font>
      <sz val="10"/>
      <name val="微軟正黑體"/>
      <family val="2"/>
      <charset val="136"/>
    </font>
    <font>
      <b/>
      <sz val="9"/>
      <color indexed="81"/>
      <name val="細明體"/>
      <family val="3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9"/>
      <color indexed="81"/>
      <name val="新細明體"/>
      <family val="1"/>
      <charset val="136"/>
    </font>
    <font>
      <sz val="9"/>
      <color indexed="81"/>
      <name val="新細明體"/>
      <family val="1"/>
      <charset val="136"/>
    </font>
    <font>
      <sz val="12"/>
      <color indexed="8"/>
      <name val="Arial"/>
      <family val="2"/>
    </font>
    <font>
      <sz val="12"/>
      <color indexed="8"/>
      <name val="新細明體"/>
      <family val="1"/>
      <charset val="136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MingLiU"/>
      <family val="3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0"/>
      <color theme="2" tint="-9.9978637043366805E-2"/>
      <name val="Arial"/>
      <family val="2"/>
    </font>
    <font>
      <sz val="10"/>
      <color theme="2" tint="-0.249977111117893"/>
      <name val="微軟正黑體"/>
      <family val="2"/>
      <charset val="136"/>
    </font>
    <font>
      <sz val="10"/>
      <color theme="2" tint="-0.249977111117893"/>
      <name val="Times New Roman"/>
      <family val="1"/>
    </font>
    <font>
      <sz val="10"/>
      <color theme="2" tint="-0.249977111117893"/>
      <name val="新細明體"/>
      <family val="1"/>
      <charset val="136"/>
    </font>
    <font>
      <sz val="10"/>
      <color theme="2" tint="-0.249977111117893"/>
      <name val="Arial"/>
      <family val="2"/>
    </font>
    <font>
      <sz val="11"/>
      <color theme="2" tint="-0.249977111117893"/>
      <name val="Calibri"/>
      <family val="2"/>
      <scheme val="minor"/>
    </font>
    <font>
      <sz val="9"/>
      <color theme="2" tint="-0.249977111117893"/>
      <name val="Arial"/>
      <family val="2"/>
    </font>
    <font>
      <sz val="10"/>
      <color theme="2" tint="-0.249977111117893"/>
      <name val="Calibri"/>
      <family val="2"/>
    </font>
    <font>
      <sz val="12"/>
      <color theme="2" tint="-0.249977111117893"/>
      <name val="Calibri"/>
      <family val="2"/>
    </font>
    <font>
      <sz val="11"/>
      <color theme="2" tint="-0.249977111117893"/>
      <name val="Calibri"/>
      <family val="2"/>
    </font>
    <font>
      <sz val="11"/>
      <color theme="2" tint="-0.249977111117893"/>
      <name val="Calibri"/>
      <family val="1"/>
      <charset val="136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D090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11" fillId="0" borderId="0">
      <alignment vertical="center"/>
    </xf>
    <xf numFmtId="0" fontId="10" fillId="0" borderId="0"/>
    <xf numFmtId="0" fontId="24" fillId="0" borderId="0"/>
    <xf numFmtId="0" fontId="24" fillId="0" borderId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2" borderId="0" xfId="0" applyFill="1" applyBorder="1"/>
    <xf numFmtId="49" fontId="4" fillId="4" borderId="3" xfId="0" quotePrefix="1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vertical="center"/>
    </xf>
    <xf numFmtId="0" fontId="4" fillId="4" borderId="3" xfId="0" applyFont="1" applyFill="1" applyBorder="1" applyAlignment="1" applyProtection="1">
      <alignment vertical="center"/>
      <protection locked="0"/>
    </xf>
    <xf numFmtId="0" fontId="0" fillId="0" borderId="3" xfId="0" applyBorder="1"/>
    <xf numFmtId="0" fontId="0" fillId="0" borderId="0" xfId="0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/>
    <xf numFmtId="0" fontId="22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/>
    <xf numFmtId="0" fontId="23" fillId="0" borderId="3" xfId="0" applyFont="1" applyBorder="1" applyAlignment="1">
      <alignment horizontal="center" vertical="center"/>
    </xf>
    <xf numFmtId="0" fontId="0" fillId="2" borderId="17" xfId="0" applyFill="1" applyBorder="1"/>
    <xf numFmtId="49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3" xfId="3" applyFont="1" applyFill="1" applyBorder="1" applyAlignment="1">
      <alignment horizontal="center" vertical="center"/>
    </xf>
    <xf numFmtId="0" fontId="10" fillId="0" borderId="3" xfId="3" applyBorder="1"/>
    <xf numFmtId="0" fontId="22" fillId="0" borderId="3" xfId="3" applyFont="1" applyFill="1" applyBorder="1" applyAlignment="1">
      <alignment horizontal="left" vertical="center"/>
    </xf>
    <xf numFmtId="49" fontId="0" fillId="0" borderId="0" xfId="0" applyNumberFormat="1"/>
    <xf numFmtId="0" fontId="0" fillId="4" borderId="3" xfId="0" applyFill="1" applyBorder="1"/>
    <xf numFmtId="0" fontId="4" fillId="4" borderId="3" xfId="0" applyFont="1" applyFill="1" applyBorder="1" applyAlignment="1">
      <alignment horizontal="left" vertical="center"/>
    </xf>
    <xf numFmtId="0" fontId="23" fillId="4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27" fillId="0" borderId="3" xfId="0" applyNumberFormat="1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49" fontId="27" fillId="8" borderId="3" xfId="0" applyNumberFormat="1" applyFont="1" applyFill="1" applyBorder="1" applyAlignment="1">
      <alignment vertical="center"/>
    </xf>
    <xf numFmtId="0" fontId="27" fillId="8" borderId="3" xfId="0" applyFont="1" applyFill="1" applyBorder="1" applyAlignment="1">
      <alignment horizontal="center" vertical="center"/>
    </xf>
    <xf numFmtId="0" fontId="27" fillId="8" borderId="3" xfId="0" applyFont="1" applyFill="1" applyBorder="1" applyAlignment="1">
      <alignment horizontal="left" vertical="center" wrapText="1"/>
    </xf>
    <xf numFmtId="0" fontId="27" fillId="0" borderId="3" xfId="0" applyFont="1" applyBorder="1"/>
    <xf numFmtId="0" fontId="27" fillId="8" borderId="3" xfId="0" applyFont="1" applyFill="1" applyBorder="1"/>
    <xf numFmtId="0" fontId="27" fillId="0" borderId="3" xfId="0" applyFont="1" applyBorder="1" applyAlignment="1" applyProtection="1">
      <alignment vertical="center"/>
      <protection locked="0"/>
    </xf>
    <xf numFmtId="0" fontId="27" fillId="0" borderId="3" xfId="0" applyFont="1" applyBorder="1" applyAlignment="1">
      <alignment horizontal="left" vertical="center"/>
    </xf>
    <xf numFmtId="0" fontId="27" fillId="8" borderId="5" xfId="0" applyFont="1" applyFill="1" applyBorder="1" applyAlignment="1">
      <alignment horizontal="center" vertical="center"/>
    </xf>
    <xf numFmtId="0" fontId="27" fillId="8" borderId="5" xfId="0" applyFont="1" applyFill="1" applyBorder="1"/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/>
    </xf>
    <xf numFmtId="0" fontId="0" fillId="4" borderId="0" xfId="0" applyFill="1"/>
    <xf numFmtId="0" fontId="8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 applyProtection="1">
      <alignment vertical="center"/>
      <protection locked="0"/>
    </xf>
    <xf numFmtId="49" fontId="7" fillId="4" borderId="3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0" fillId="8" borderId="3" xfId="0" applyFill="1" applyBorder="1"/>
    <xf numFmtId="0" fontId="28" fillId="0" borderId="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3" xfId="0" quotePrefix="1" applyFont="1" applyBorder="1" applyAlignment="1">
      <alignment horizontal="center" vertical="center"/>
    </xf>
    <xf numFmtId="49" fontId="29" fillId="0" borderId="3" xfId="0" applyNumberFormat="1" applyFont="1" applyBorder="1" applyAlignment="1">
      <alignment horizontal="center" vertical="center"/>
    </xf>
    <xf numFmtId="0" fontId="28" fillId="8" borderId="3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0" fontId="28" fillId="8" borderId="3" xfId="0" applyFont="1" applyFill="1" applyBorder="1" applyAlignment="1" applyProtection="1">
      <alignment vertical="center"/>
      <protection locked="0"/>
    </xf>
    <xf numFmtId="0" fontId="10" fillId="4" borderId="3" xfId="3" applyFill="1" applyBorder="1"/>
    <xf numFmtId="0" fontId="22" fillId="4" borderId="3" xfId="3" applyFont="1" applyFill="1" applyBorder="1" applyAlignment="1">
      <alignment horizontal="left" vertical="center"/>
    </xf>
    <xf numFmtId="0" fontId="13" fillId="4" borderId="7" xfId="3" applyFont="1" applyFill="1" applyBorder="1" applyAlignment="1">
      <alignment horizontal="center" vertical="center"/>
    </xf>
    <xf numFmtId="0" fontId="13" fillId="4" borderId="3" xfId="3" applyFont="1" applyFill="1" applyBorder="1" applyAlignment="1">
      <alignment horizontal="left" vertical="center"/>
    </xf>
    <xf numFmtId="0" fontId="13" fillId="4" borderId="3" xfId="3" applyFont="1" applyFill="1" applyBorder="1" applyAlignment="1">
      <alignment vertical="center"/>
    </xf>
    <xf numFmtId="0" fontId="13" fillId="4" borderId="3" xfId="3" applyFont="1" applyFill="1" applyBorder="1" applyAlignment="1">
      <alignment horizontal="center" vertical="center"/>
    </xf>
    <xf numFmtId="0" fontId="30" fillId="0" borderId="3" xfId="3" applyFont="1" applyBorder="1"/>
    <xf numFmtId="0" fontId="31" fillId="0" borderId="3" xfId="3" applyFont="1" applyFill="1" applyBorder="1" applyAlignment="1">
      <alignment horizontal="left" vertical="center"/>
    </xf>
    <xf numFmtId="0" fontId="28" fillId="0" borderId="3" xfId="3" applyFont="1" applyFill="1" applyBorder="1" applyAlignment="1">
      <alignment horizontal="left" vertical="center"/>
    </xf>
    <xf numFmtId="0" fontId="28" fillId="0" borderId="3" xfId="3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6" borderId="3" xfId="0" applyFill="1" applyBorder="1" applyAlignment="1">
      <alignment horizontal="left" vertical="center" wrapText="1"/>
    </xf>
    <xf numFmtId="0" fontId="4" fillId="4" borderId="3" xfId="0" applyFont="1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12" fillId="4" borderId="3" xfId="2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31" fillId="0" borderId="3" xfId="0" applyFont="1" applyBorder="1" applyAlignment="1">
      <alignment horizontal="center" vertical="center"/>
    </xf>
    <xf numFmtId="0" fontId="32" fillId="5" borderId="3" xfId="0" applyFont="1" applyFill="1" applyBorder="1" applyAlignment="1" applyProtection="1">
      <alignment vertical="center"/>
      <protection locked="0"/>
    </xf>
    <xf numFmtId="0" fontId="32" fillId="0" borderId="3" xfId="0" applyFont="1" applyBorder="1" applyAlignment="1">
      <alignment horizontal="center" vertical="center"/>
    </xf>
    <xf numFmtId="0" fontId="30" fillId="0" borderId="3" xfId="0" applyFont="1" applyBorder="1" applyAlignment="1" applyProtection="1">
      <alignment vertical="center"/>
      <protection locked="0"/>
    </xf>
    <xf numFmtId="0" fontId="33" fillId="0" borderId="3" xfId="2" applyFont="1" applyBorder="1">
      <alignment vertical="center"/>
    </xf>
    <xf numFmtId="0" fontId="31" fillId="0" borderId="3" xfId="0" applyFont="1" applyBorder="1" applyAlignment="1" applyProtection="1">
      <alignment vertical="center"/>
      <protection locked="0"/>
    </xf>
    <xf numFmtId="49" fontId="31" fillId="0" borderId="3" xfId="0" applyNumberFormat="1" applyFont="1" applyBorder="1" applyAlignment="1">
      <alignment vertical="center"/>
    </xf>
    <xf numFmtId="0" fontId="32" fillId="0" borderId="3" xfId="0" applyFont="1" applyBorder="1" applyAlignment="1" applyProtection="1">
      <alignment vertical="center"/>
      <protection locked="0"/>
    </xf>
    <xf numFmtId="0" fontId="0" fillId="4" borderId="3" xfId="0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left" indent="1"/>
    </xf>
    <xf numFmtId="0" fontId="4" fillId="4" borderId="20" xfId="0" applyFont="1" applyFill="1" applyBorder="1" applyAlignment="1">
      <alignment horizontal="left" vertical="center" indent="1"/>
    </xf>
    <xf numFmtId="49" fontId="1" fillId="9" borderId="3" xfId="0" applyNumberFormat="1" applyFont="1" applyFill="1" applyBorder="1"/>
    <xf numFmtId="0" fontId="4" fillId="4" borderId="17" xfId="0" applyFont="1" applyFill="1" applyBorder="1" applyAlignment="1">
      <alignment horizontal="left" vertical="center" indent="1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20" xfId="0" applyFont="1" applyFill="1" applyBorder="1" applyAlignment="1" applyProtection="1">
      <alignment horizontal="left" vertical="center" indent="1"/>
      <protection locked="0"/>
    </xf>
    <xf numFmtId="49" fontId="4" fillId="4" borderId="5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9" xfId="0" applyFont="1" applyFill="1" applyBorder="1" applyAlignment="1" applyProtection="1">
      <alignment horizontal="left" vertical="center" indent="1"/>
      <protection locked="0"/>
    </xf>
    <xf numFmtId="0" fontId="4" fillId="4" borderId="3" xfId="0" applyFont="1" applyFill="1" applyBorder="1" applyAlignment="1">
      <alignment horizontal="left" vertical="top"/>
    </xf>
    <xf numFmtId="0" fontId="4" fillId="4" borderId="1" xfId="0" applyFont="1" applyFill="1" applyBorder="1" applyAlignment="1" applyProtection="1">
      <alignment horizontal="left" vertical="center" indent="1"/>
      <protection locked="0"/>
    </xf>
    <xf numFmtId="0" fontId="4" fillId="4" borderId="1" xfId="0" applyFont="1" applyFill="1" applyBorder="1" applyAlignment="1">
      <alignment horizontal="left" indent="1"/>
    </xf>
    <xf numFmtId="0" fontId="32" fillId="0" borderId="3" xfId="0" applyFont="1" applyBorder="1" applyAlignment="1">
      <alignment horizontal="center" vertical="center" wrapText="1"/>
    </xf>
    <xf numFmtId="0" fontId="31" fillId="0" borderId="3" xfId="0" applyFont="1" applyBorder="1"/>
    <xf numFmtId="0" fontId="31" fillId="0" borderId="20" xfId="0" applyFont="1" applyBorder="1" applyAlignment="1">
      <alignment horizontal="left" indent="1"/>
    </xf>
    <xf numFmtId="0" fontId="31" fillId="0" borderId="1" xfId="0" applyFont="1" applyBorder="1" applyAlignment="1">
      <alignment horizontal="left" vertical="center" indent="1"/>
    </xf>
    <xf numFmtId="0" fontId="31" fillId="0" borderId="4" xfId="0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top"/>
    </xf>
    <xf numFmtId="0" fontId="31" fillId="0" borderId="1" xfId="0" applyFont="1" applyBorder="1" applyAlignment="1" applyProtection="1">
      <alignment horizontal="left" vertical="center" indent="1"/>
      <protection locked="0"/>
    </xf>
    <xf numFmtId="0" fontId="31" fillId="0" borderId="1" xfId="0" applyFont="1" applyBorder="1" applyAlignment="1">
      <alignment horizontal="left" indent="1"/>
    </xf>
    <xf numFmtId="165" fontId="4" fillId="4" borderId="3" xfId="0" quotePrefix="1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vertical="center"/>
    </xf>
    <xf numFmtId="0" fontId="5" fillId="4" borderId="1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>
      <alignment horizontal="center"/>
    </xf>
    <xf numFmtId="165" fontId="3" fillId="4" borderId="3" xfId="0" quotePrefix="1" applyNumberFormat="1" applyFont="1" applyFill="1" applyBorder="1" applyAlignment="1">
      <alignment horizontal="center"/>
    </xf>
    <xf numFmtId="0" fontId="5" fillId="4" borderId="20" xfId="0" applyFont="1" applyFill="1" applyBorder="1" applyAlignment="1" applyProtection="1">
      <alignment horizontal="left" vertical="center"/>
      <protection locked="0"/>
    </xf>
    <xf numFmtId="49" fontId="0" fillId="4" borderId="3" xfId="0" applyNumberFormat="1" applyFill="1" applyBorder="1" applyAlignment="1">
      <alignment horizontal="center" vertical="center"/>
    </xf>
    <xf numFmtId="0" fontId="6" fillId="4" borderId="1" xfId="0" applyFont="1" applyFill="1" applyBorder="1"/>
    <xf numFmtId="0" fontId="3" fillId="4" borderId="5" xfId="0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vertical="center"/>
    </xf>
    <xf numFmtId="0" fontId="5" fillId="4" borderId="17" xfId="0" applyFont="1" applyFill="1" applyBorder="1" applyAlignment="1" applyProtection="1">
      <alignment vertical="center"/>
      <protection locked="0"/>
    </xf>
    <xf numFmtId="0" fontId="31" fillId="0" borderId="3" xfId="0" applyFont="1" applyBorder="1" applyAlignment="1">
      <alignment horizontal="center"/>
    </xf>
    <xf numFmtId="49" fontId="31" fillId="0" borderId="4" xfId="0" applyNumberFormat="1" applyFont="1" applyBorder="1" applyAlignment="1">
      <alignment vertical="center"/>
    </xf>
    <xf numFmtId="0" fontId="34" fillId="0" borderId="1" xfId="0" applyFont="1" applyBorder="1" applyAlignment="1" applyProtection="1">
      <alignment vertical="center"/>
      <protection locked="0"/>
    </xf>
    <xf numFmtId="0" fontId="31" fillId="0" borderId="5" xfId="0" applyFont="1" applyBorder="1" applyAlignment="1">
      <alignment horizontal="center"/>
    </xf>
    <xf numFmtId="49" fontId="31" fillId="0" borderId="6" xfId="0" applyNumberFormat="1" applyFont="1" applyBorder="1" applyAlignment="1">
      <alignment vertical="center"/>
    </xf>
    <xf numFmtId="0" fontId="34" fillId="0" borderId="17" xfId="0" applyFont="1" applyBorder="1" applyAlignment="1" applyProtection="1">
      <alignment vertical="center"/>
      <protection locked="0"/>
    </xf>
    <xf numFmtId="0" fontId="31" fillId="0" borderId="7" xfId="0" applyFont="1" applyBorder="1" applyAlignment="1">
      <alignment horizontal="center"/>
    </xf>
    <xf numFmtId="49" fontId="31" fillId="0" borderId="8" xfId="0" applyNumberFormat="1" applyFont="1" applyBorder="1" applyAlignment="1">
      <alignment vertical="center"/>
    </xf>
    <xf numFmtId="0" fontId="34" fillId="0" borderId="21" xfId="0" applyFont="1" applyBorder="1" applyAlignment="1" applyProtection="1">
      <alignment vertical="center"/>
      <protection locked="0"/>
    </xf>
    <xf numFmtId="49" fontId="31" fillId="0" borderId="3" xfId="0" applyNumberFormat="1" applyFont="1" applyBorder="1" applyAlignment="1">
      <alignment horizontal="center"/>
    </xf>
    <xf numFmtId="0" fontId="35" fillId="0" borderId="0" xfId="0" applyFont="1"/>
    <xf numFmtId="0" fontId="4" fillId="4" borderId="3" xfId="0" quotePrefix="1" applyFont="1" applyFill="1" applyBorder="1" applyAlignment="1">
      <alignment horizontal="center" vertical="center"/>
    </xf>
    <xf numFmtId="0" fontId="8" fillId="4" borderId="3" xfId="0" applyFont="1" applyFill="1" applyBorder="1"/>
    <xf numFmtId="0" fontId="31" fillId="0" borderId="3" xfId="0" applyFont="1" applyBorder="1" applyAlignment="1">
      <alignment horizontal="left" vertical="center" wrapText="1"/>
    </xf>
    <xf numFmtId="49" fontId="31" fillId="0" borderId="3" xfId="0" applyNumberFormat="1" applyFont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29" fillId="0" borderId="3" xfId="0" applyFont="1" applyBorder="1"/>
    <xf numFmtId="0" fontId="32" fillId="0" borderId="3" xfId="0" applyFont="1" applyBorder="1"/>
    <xf numFmtId="0" fontId="36" fillId="0" borderId="3" xfId="0" applyFont="1" applyBorder="1"/>
    <xf numFmtId="0" fontId="37" fillId="0" borderId="3" xfId="1" applyFont="1" applyBorder="1"/>
    <xf numFmtId="0" fontId="38" fillId="4" borderId="3" xfId="0" applyFont="1" applyFill="1" applyBorder="1"/>
    <xf numFmtId="0" fontId="4" fillId="4" borderId="1" xfId="0" applyFont="1" applyFill="1" applyBorder="1" applyAlignment="1">
      <alignment horizontal="left" vertical="center" indent="1"/>
    </xf>
    <xf numFmtId="0" fontId="38" fillId="4" borderId="1" xfId="0" applyFont="1" applyFill="1" applyBorder="1"/>
    <xf numFmtId="49" fontId="1" fillId="0" borderId="0" xfId="0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1" fillId="4" borderId="3" xfId="0" applyNumberFormat="1" applyFont="1" applyFill="1" applyBorder="1"/>
    <xf numFmtId="49" fontId="1" fillId="8" borderId="3" xfId="0" applyNumberFormat="1" applyFont="1" applyFill="1" applyBorder="1"/>
    <xf numFmtId="164" fontId="1" fillId="8" borderId="3" xfId="0" applyNumberFormat="1" applyFont="1" applyFill="1" applyBorder="1"/>
    <xf numFmtId="49" fontId="1" fillId="10" borderId="3" xfId="0" applyNumberFormat="1" applyFont="1" applyFill="1" applyBorder="1"/>
    <xf numFmtId="164" fontId="1" fillId="10" borderId="3" xfId="0" applyNumberFormat="1" applyFont="1" applyFill="1" applyBorder="1"/>
    <xf numFmtId="0" fontId="13" fillId="8" borderId="3" xfId="0" applyFont="1" applyFill="1" applyBorder="1" applyAlignment="1" applyProtection="1">
      <alignment vertical="center"/>
      <protection locked="0"/>
    </xf>
    <xf numFmtId="0" fontId="38" fillId="8" borderId="3" xfId="0" applyFont="1" applyFill="1" applyBorder="1"/>
    <xf numFmtId="0" fontId="23" fillId="4" borderId="3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4" borderId="5" xfId="3" applyFont="1" applyFill="1" applyBorder="1" applyAlignment="1">
      <alignment horizontal="center" vertical="center"/>
    </xf>
    <xf numFmtId="0" fontId="13" fillId="4" borderId="7" xfId="3" applyFont="1" applyFill="1" applyBorder="1" applyAlignment="1">
      <alignment horizontal="center" vertical="center"/>
    </xf>
    <xf numFmtId="0" fontId="13" fillId="4" borderId="19" xfId="3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0" fontId="13" fillId="0" borderId="19" xfId="3" applyFont="1" applyFill="1" applyBorder="1" applyAlignment="1">
      <alignment horizontal="center" vertical="center"/>
    </xf>
    <xf numFmtId="0" fontId="13" fillId="0" borderId="7" xfId="3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10">
    <cellStyle name="Normal" xfId="0" builtinId="0"/>
    <cellStyle name="Normal 2" xfId="3" xr:uid="{C099A96B-94DB-444C-9BB4-8225DAF0D384}"/>
    <cellStyle name="一般 2" xfId="2" xr:uid="{C29AC7EA-2914-4B87-B16D-356AF781DAC7}"/>
    <cellStyle name="一般 3" xfId="4" xr:uid="{61899D40-219F-47EF-BF2B-3E4E3C158503}"/>
    <cellStyle name="一般 4" xfId="1" xr:uid="{FA5EFD05-2DDC-457E-B9D2-FDBB9F31236D}"/>
    <cellStyle name="一般_Sheet1" xfId="5" xr:uid="{9F143B54-13CB-4CFC-8377-B3201E149F7B}"/>
    <cellStyle name="標題 1 1" xfId="6" xr:uid="{CA693D90-E526-4294-ADF3-D96730FE27E4}"/>
    <cellStyle name="標題 1 2" xfId="7" xr:uid="{9B595599-776F-4CA7-B687-FC15FC86C3D3}"/>
    <cellStyle name="標題 5" xfId="8" xr:uid="{8885AC16-8352-4952-A2E7-9FCDCFB3ACA4}"/>
    <cellStyle name="標題 6" xfId="9" xr:uid="{18EAEEE1-27B0-4941-B08F-F4544A5D8B5E}"/>
  </cellStyles>
  <dxfs count="0"/>
  <tableStyles count="0" defaultTableStyle="TableStyleMedium2" defaultPivotStyle="PivotStyleLight16"/>
  <colors>
    <mruColors>
      <color rgb="FFFD0903"/>
      <color rgb="FFC04C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</xdr:colOff>
      <xdr:row>1</xdr:row>
      <xdr:rowOff>180975</xdr:rowOff>
    </xdr:from>
    <xdr:to>
      <xdr:col>11</xdr:col>
      <xdr:colOff>316869</xdr:colOff>
      <xdr:row>23</xdr:row>
      <xdr:rowOff>24765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BC1169B8-4D98-4DAC-A322-89ED106C9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371475"/>
          <a:ext cx="3193419" cy="4006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142875</xdr:colOff>
      <xdr:row>29</xdr:row>
      <xdr:rowOff>57150</xdr:rowOff>
    </xdr:from>
    <xdr:to>
      <xdr:col>11</xdr:col>
      <xdr:colOff>470535</xdr:colOff>
      <xdr:row>47</xdr:row>
      <xdr:rowOff>64770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5F5DA202-9660-44F3-9BF9-38AAA17DF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5553075"/>
          <a:ext cx="3375660" cy="3246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2</xdr:row>
      <xdr:rowOff>28575</xdr:rowOff>
    </xdr:from>
    <xdr:to>
      <xdr:col>9</xdr:col>
      <xdr:colOff>585239</xdr:colOff>
      <xdr:row>27</xdr:row>
      <xdr:rowOff>152400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07606CF-CE43-4269-B2FB-D44F713CC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47650"/>
          <a:ext cx="2785514" cy="488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4</xdr:row>
      <xdr:rowOff>95250</xdr:rowOff>
    </xdr:from>
    <xdr:to>
      <xdr:col>13</xdr:col>
      <xdr:colOff>104775</xdr:colOff>
      <xdr:row>29</xdr:row>
      <xdr:rowOff>133924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D22C4BBA-8926-4F51-BF15-61AF55BBC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857250"/>
          <a:ext cx="4124325" cy="4801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180975</xdr:rowOff>
    </xdr:from>
    <xdr:to>
      <xdr:col>12</xdr:col>
      <xdr:colOff>466725</xdr:colOff>
      <xdr:row>24</xdr:row>
      <xdr:rowOff>13335</xdr:rowOff>
    </xdr:to>
    <xdr:pic>
      <xdr:nvPicPr>
        <xdr:cNvPr id="2" name="圖片 2">
          <a:extLst>
            <a:ext uri="{FF2B5EF4-FFF2-40B4-BE49-F238E27FC236}">
              <a16:creationId xmlns:a16="http://schemas.microsoft.com/office/drawing/2014/main" id="{7305A4A0-BB29-4797-89A3-64D570912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36" t="4593" r="21162"/>
        <a:stretch>
          <a:fillRect/>
        </a:stretch>
      </xdr:blipFill>
      <xdr:spPr bwMode="auto">
        <a:xfrm>
          <a:off x="7277100" y="180975"/>
          <a:ext cx="4124325" cy="440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15</xdr:col>
      <xdr:colOff>66675</xdr:colOff>
      <xdr:row>21</xdr:row>
      <xdr:rowOff>161925</xdr:rowOff>
    </xdr:to>
    <xdr:pic>
      <xdr:nvPicPr>
        <xdr:cNvPr id="2" name="圖片 2">
          <a:extLst>
            <a:ext uri="{FF2B5EF4-FFF2-40B4-BE49-F238E27FC236}">
              <a16:creationId xmlns:a16="http://schemas.microsoft.com/office/drawing/2014/main" id="{28F3AAA0-DCFF-4AF3-9C99-92E31567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67475" y="0"/>
          <a:ext cx="5553075" cy="416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485775</xdr:colOff>
      <xdr:row>2</xdr:row>
      <xdr:rowOff>9525</xdr:rowOff>
    </xdr:from>
    <xdr:to>
      <xdr:col>12</xdr:col>
      <xdr:colOff>175169</xdr:colOff>
      <xdr:row>31</xdr:row>
      <xdr:rowOff>166989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1AA1826-0C92-48E1-B690-5FD616F30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0" y="190500"/>
          <a:ext cx="3346994" cy="5691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1</xdr:row>
      <xdr:rowOff>90322</xdr:rowOff>
    </xdr:from>
    <xdr:to>
      <xdr:col>11</xdr:col>
      <xdr:colOff>400050</xdr:colOff>
      <xdr:row>29</xdr:row>
      <xdr:rowOff>38100</xdr:rowOff>
    </xdr:to>
    <xdr:pic>
      <xdr:nvPicPr>
        <xdr:cNvPr id="3" name="圖形 2">
          <a:extLst>
            <a:ext uri="{FF2B5EF4-FFF2-40B4-BE49-F238E27FC236}">
              <a16:creationId xmlns:a16="http://schemas.microsoft.com/office/drawing/2014/main" id="{17777963-06F2-4085-9767-0C0C7BFD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42" r="39908"/>
        <a:stretch>
          <a:fillRect/>
        </a:stretch>
      </xdr:blipFill>
      <xdr:spPr bwMode="auto">
        <a:xfrm>
          <a:off x="8324850" y="280822"/>
          <a:ext cx="3295650" cy="5281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D206-9D78-4215-A247-5DD43CF2759E}">
  <sheetPr>
    <pageSetUpPr fitToPage="1"/>
  </sheetPr>
  <dimension ref="A1:O173"/>
  <sheetViews>
    <sheetView workbookViewId="0">
      <pane ySplit="1" topLeftCell="A92" activePane="bottomLeft" state="frozen"/>
      <selection pane="bottomLeft"/>
    </sheetView>
  </sheetViews>
  <sheetFormatPr defaultRowHeight="15"/>
  <cols>
    <col min="1" max="1" width="22.85546875" bestFit="1" customWidth="1"/>
    <col min="2" max="2" width="36" bestFit="1" customWidth="1"/>
    <col min="3" max="3" width="36.28515625" bestFit="1" customWidth="1"/>
    <col min="4" max="4" width="8.85546875" customWidth="1"/>
  </cols>
  <sheetData>
    <row r="1" spans="1:15" ht="166.5">
      <c r="A1" s="19" t="s">
        <v>12</v>
      </c>
      <c r="B1" s="3" t="s">
        <v>13</v>
      </c>
      <c r="C1" s="3" t="s">
        <v>11</v>
      </c>
      <c r="D1" s="1" t="s">
        <v>1</v>
      </c>
      <c r="E1" s="2" t="s">
        <v>8</v>
      </c>
      <c r="F1" s="2" t="s">
        <v>2</v>
      </c>
      <c r="G1" s="2" t="s">
        <v>3</v>
      </c>
      <c r="H1" s="2" t="s">
        <v>7</v>
      </c>
      <c r="I1" s="2" t="s">
        <v>4</v>
      </c>
      <c r="J1" s="2" t="s">
        <v>5</v>
      </c>
      <c r="K1" s="2" t="s">
        <v>6</v>
      </c>
      <c r="L1" s="2" t="s">
        <v>0</v>
      </c>
      <c r="M1" s="2" t="s">
        <v>9</v>
      </c>
      <c r="N1" s="2" t="s">
        <v>10</v>
      </c>
      <c r="O1" s="2" t="s">
        <v>784</v>
      </c>
    </row>
    <row r="2" spans="1:15">
      <c r="A2" s="20" t="s">
        <v>255</v>
      </c>
      <c r="B2" s="7" t="str">
        <f>VLOOKUP(data!A94,data!A:B,2,0)</f>
        <v>BLADE IP AXLE ROTATING PART-L</v>
      </c>
      <c r="C2" s="7" t="str">
        <f>VLOOKUP(data!A94,data!A:C,3,0)</f>
        <v>606150-8O.B</v>
      </c>
      <c r="D2" s="21" t="s">
        <v>783</v>
      </c>
      <c r="E2" s="21"/>
      <c r="F2" s="21"/>
      <c r="G2" s="21"/>
      <c r="H2" s="21"/>
      <c r="I2" s="21"/>
      <c r="J2" s="21"/>
      <c r="K2" s="21"/>
      <c r="L2" s="21"/>
      <c r="M2" s="21"/>
      <c r="N2" s="22"/>
      <c r="O2" s="21"/>
    </row>
    <row r="3" spans="1:15">
      <c r="A3" s="7" t="s">
        <v>258</v>
      </c>
      <c r="B3" s="7" t="str">
        <f>VLOOKUP(data!A95,data!A:B,2,0)</f>
        <v>BLADE IP AXLE ROTATING PART-R</v>
      </c>
      <c r="C3" s="7" t="str">
        <f>VLOOKUP(data!A95,data!A:C,3,0)</f>
        <v>606150-7O.B</v>
      </c>
      <c r="D3" s="21" t="s">
        <v>783</v>
      </c>
      <c r="E3" s="21"/>
      <c r="F3" s="21"/>
      <c r="G3" s="21"/>
      <c r="H3" s="21"/>
      <c r="I3" s="21"/>
      <c r="J3" s="21"/>
      <c r="K3" s="21"/>
      <c r="L3" s="21"/>
      <c r="M3" s="21"/>
      <c r="N3" s="22"/>
      <c r="O3" s="21"/>
    </row>
    <row r="4" spans="1:15">
      <c r="A4" s="7" t="s">
        <v>261</v>
      </c>
      <c r="B4" s="7" t="str">
        <f>VLOOKUP(data!A96,data!A:B,2,0)</f>
        <v>BLADE IP AXLE SLIDING PART</v>
      </c>
      <c r="C4" s="7" t="str">
        <f>VLOOKUP(data!A96,data!A:C,3,0)</f>
        <v>606150-9C08</v>
      </c>
      <c r="D4" s="21" t="s">
        <v>783</v>
      </c>
      <c r="E4" s="21"/>
      <c r="F4" s="21"/>
      <c r="G4" s="21"/>
      <c r="H4" s="21"/>
      <c r="I4" s="21"/>
      <c r="J4" s="21"/>
      <c r="K4" s="21"/>
      <c r="L4" s="21"/>
      <c r="M4" s="21"/>
      <c r="N4" s="22"/>
      <c r="O4" s="21"/>
    </row>
    <row r="5" spans="1:15">
      <c r="A5" s="7" t="s">
        <v>264</v>
      </c>
      <c r="B5" s="7" t="str">
        <f>VLOOKUP(data!A97,data!A:B,2,0)</f>
        <v>BLADE IP FRAME &amp; AXLE SET BLACK</v>
      </c>
      <c r="C5" s="7" t="str">
        <f>VLOOKUP(data!A97,data!A:C,3,0)</f>
        <v>606150-4C95</v>
      </c>
      <c r="D5" s="21" t="s">
        <v>783</v>
      </c>
      <c r="E5" s="21"/>
      <c r="F5" s="21"/>
      <c r="G5" s="21"/>
      <c r="H5" s="21"/>
      <c r="I5" s="21"/>
      <c r="J5" s="21"/>
      <c r="K5" s="21"/>
      <c r="L5" s="21"/>
      <c r="M5" s="21"/>
      <c r="N5" s="22"/>
      <c r="O5" s="21"/>
    </row>
    <row r="6" spans="1:15">
      <c r="A6" s="7" t="s">
        <v>266</v>
      </c>
      <c r="B6" s="7" t="str">
        <f>VLOOKUP(data!A98,data!A:B,2,0)</f>
        <v>BLADE IP FRAME &amp; AXLE SET WHITE</v>
      </c>
      <c r="C6" s="7" t="str">
        <f>VLOOKUP(data!A98,data!A:C,3,0)</f>
        <v>606150-4C92</v>
      </c>
      <c r="D6" s="21" t="s">
        <v>783</v>
      </c>
      <c r="E6" s="21"/>
      <c r="F6" s="21"/>
      <c r="G6" s="21"/>
      <c r="H6" s="21"/>
      <c r="I6" s="21"/>
      <c r="J6" s="21"/>
      <c r="K6" s="21"/>
      <c r="L6" s="21"/>
      <c r="M6" s="21"/>
      <c r="N6" s="22"/>
      <c r="O6" s="21"/>
    </row>
    <row r="7" spans="1:15">
      <c r="A7" s="7" t="s">
        <v>268</v>
      </c>
      <c r="B7" s="7" t="str">
        <f>VLOOKUP(data!A99,data!A:B,2,0)</f>
        <v>BLADE IP FRAME &amp; AXLE SET GREY</v>
      </c>
      <c r="C7" s="7" t="str">
        <f>VLOOKUP(data!A99,data!A:C,3,0)</f>
        <v>606150-4E74</v>
      </c>
      <c r="D7" s="21" t="s">
        <v>783</v>
      </c>
      <c r="E7" s="21"/>
      <c r="F7" s="21"/>
      <c r="G7" s="21"/>
      <c r="H7" s="21"/>
      <c r="I7" s="21"/>
      <c r="J7" s="21"/>
      <c r="K7" s="21"/>
      <c r="L7" s="21"/>
      <c r="M7" s="21"/>
      <c r="N7" s="22"/>
      <c r="O7" s="21"/>
    </row>
    <row r="8" spans="1:15">
      <c r="A8" s="7" t="s">
        <v>270</v>
      </c>
      <c r="B8" s="7" t="str">
        <f>VLOOKUP(data!A100,data!A:B,2,0)</f>
        <v>BLADE IP UPPER BAG HOLDER RED</v>
      </c>
      <c r="C8" s="7" t="str">
        <f>VLOOKUP(data!A100,data!A:C,3,0)</f>
        <v>606150-1B/R</v>
      </c>
      <c r="D8" s="21" t="s">
        <v>783</v>
      </c>
      <c r="E8" s="21"/>
      <c r="F8" s="21"/>
      <c r="G8" s="21"/>
      <c r="H8" s="21"/>
      <c r="I8" s="21"/>
      <c r="J8" s="21"/>
      <c r="K8" s="21"/>
      <c r="L8" s="21"/>
      <c r="M8" s="21"/>
      <c r="N8" s="22"/>
      <c r="O8" s="21"/>
    </row>
    <row r="9" spans="1:15">
      <c r="A9" s="7" t="s">
        <v>272</v>
      </c>
      <c r="B9" s="7" t="str">
        <f>VLOOKUP(data!A101,data!A:B,2,0)</f>
        <v>BLADE IP UPPER BAG HOLDER GRY</v>
      </c>
      <c r="C9" s="7" t="str">
        <f>VLOOKUP(data!A101,data!A:C,3,0)</f>
        <v>606150-1E74</v>
      </c>
      <c r="D9" s="21" t="s">
        <v>783</v>
      </c>
      <c r="E9" s="21"/>
      <c r="F9" s="21"/>
      <c r="G9" s="21"/>
      <c r="H9" s="21"/>
      <c r="I9" s="21"/>
      <c r="J9" s="21"/>
      <c r="K9" s="21"/>
      <c r="L9" s="21"/>
      <c r="M9" s="21"/>
      <c r="N9" s="22"/>
      <c r="O9" s="21"/>
    </row>
    <row r="10" spans="1:15">
      <c r="A10" s="7" t="s">
        <v>275</v>
      </c>
      <c r="B10" s="7" t="str">
        <f>VLOOKUP(data!A102,data!A:B,2,0)</f>
        <v>BLADE IP BRAKE LEFT SIDE BLK</v>
      </c>
      <c r="C10" s="7" t="str">
        <f>VLOOKUP(data!A102,data!A:C,3,0)</f>
        <v>PJ3606150_AB/R</v>
      </c>
      <c r="D10" s="21" t="s">
        <v>783</v>
      </c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1"/>
    </row>
    <row r="11" spans="1:15">
      <c r="A11" s="7" t="s">
        <v>277</v>
      </c>
      <c r="B11" s="7" t="str">
        <f>VLOOKUP(data!A103,data!A:B,2,0)</f>
        <v>BLADE IP BRAKE LEFT GREY</v>
      </c>
      <c r="C11" s="7" t="str">
        <f>VLOOKUP(data!A103,data!A:C,3,0)</f>
        <v>PJ3606150_AE74</v>
      </c>
      <c r="D11" s="21" t="s">
        <v>783</v>
      </c>
      <c r="E11" s="21"/>
      <c r="F11" s="21"/>
      <c r="G11" s="21"/>
      <c r="H11" s="21"/>
      <c r="I11" s="21"/>
      <c r="J11" s="21"/>
      <c r="K11" s="21"/>
      <c r="L11" s="21"/>
      <c r="M11" s="21"/>
      <c r="N11" s="22"/>
      <c r="O11" s="21"/>
    </row>
    <row r="12" spans="1:15">
      <c r="A12" s="7" t="s">
        <v>280</v>
      </c>
      <c r="B12" s="7" t="str">
        <f>VLOOKUP(data!A104,data!A:B,2,0)</f>
        <v>BLADE IP BRAKE RIGHT SIDE BLK</v>
      </c>
      <c r="C12" s="7" t="str">
        <f>VLOOKUP(data!A104,data!A:C,3,0)</f>
        <v>PJ3606150_BB/R</v>
      </c>
      <c r="D12" s="21" t="s">
        <v>783</v>
      </c>
      <c r="E12" s="21"/>
      <c r="F12" s="21"/>
      <c r="G12" s="21"/>
      <c r="H12" s="21"/>
      <c r="I12" s="21"/>
      <c r="J12" s="21"/>
      <c r="K12" s="21"/>
      <c r="L12" s="21"/>
      <c r="M12" s="21"/>
      <c r="N12" s="22"/>
      <c r="O12" s="21"/>
    </row>
    <row r="13" spans="1:15">
      <c r="A13" s="7" t="s">
        <v>282</v>
      </c>
      <c r="B13" s="7" t="str">
        <f>VLOOKUP(data!A105,data!A:B,2,0)</f>
        <v>BLADE IP BRAKE RIGHT GREY</v>
      </c>
      <c r="C13" s="7" t="str">
        <f>VLOOKUP(data!A105,data!A:C,3,0)</f>
        <v>PJ3606150_BE74</v>
      </c>
      <c r="D13" s="21" t="s">
        <v>783</v>
      </c>
      <c r="E13" s="21"/>
      <c r="F13" s="21"/>
      <c r="G13" s="21"/>
      <c r="H13" s="21"/>
      <c r="I13" s="21"/>
      <c r="J13" s="21"/>
      <c r="K13" s="21"/>
      <c r="L13" s="21"/>
      <c r="M13" s="21"/>
      <c r="N13" s="22"/>
      <c r="O13" s="21"/>
    </row>
    <row r="14" spans="1:15">
      <c r="A14" s="7" t="s">
        <v>285</v>
      </c>
      <c r="B14" s="7" t="str">
        <f>VLOOKUP(data!A106,data!A:B,2,0)</f>
        <v>BLADE IP LOWER WINGS + STRAPS - BLK</v>
      </c>
      <c r="C14" s="7" t="str">
        <f>VLOOKUP(data!A106,data!A:C,3,0)</f>
        <v>606150-3O.B</v>
      </c>
      <c r="D14" s="21" t="s">
        <v>783</v>
      </c>
      <c r="E14" s="21"/>
      <c r="F14" s="21"/>
      <c r="G14" s="21"/>
      <c r="H14" s="21"/>
      <c r="I14" s="21"/>
      <c r="J14" s="21"/>
      <c r="K14" s="21"/>
      <c r="L14" s="21"/>
      <c r="M14" s="21"/>
      <c r="N14" s="22"/>
      <c r="O14" s="21"/>
    </row>
    <row r="15" spans="1:15">
      <c r="A15" s="7" t="s">
        <v>287</v>
      </c>
      <c r="B15" s="7" t="str">
        <f>VLOOKUP(data!A107,data!A:B,2,0)</f>
        <v>BLADE IP LOWER WINGS+STRAP GRY</v>
      </c>
      <c r="C15" s="7" t="str">
        <f>VLOOKUP(data!A107,data!A:C,3,0)</f>
        <v>606150-3E74</v>
      </c>
      <c r="D15" s="21" t="s">
        <v>783</v>
      </c>
      <c r="E15" s="21"/>
      <c r="F15" s="21"/>
      <c r="G15" s="21"/>
      <c r="H15" s="21"/>
      <c r="I15" s="21"/>
      <c r="J15" s="21"/>
      <c r="K15" s="21"/>
      <c r="L15" s="21"/>
      <c r="M15" s="21"/>
      <c r="N15" s="22"/>
      <c r="O15" s="21"/>
    </row>
    <row r="16" spans="1:15">
      <c r="A16" s="7" t="s">
        <v>290</v>
      </c>
      <c r="B16" s="7" t="str">
        <f>VLOOKUP(data!A108,data!A:B,2,0)</f>
        <v>BLADE IP UPPER WINGS+STRAPS - BLK</v>
      </c>
      <c r="C16" s="7" t="str">
        <f>VLOOKUP(data!A108,data!A:C,3,0)</f>
        <v>606120-50.B</v>
      </c>
      <c r="D16" s="21" t="s">
        <v>783</v>
      </c>
      <c r="E16" s="21"/>
      <c r="F16" s="21"/>
      <c r="G16" s="21"/>
      <c r="H16" s="21"/>
      <c r="I16" s="21"/>
      <c r="J16" s="21"/>
      <c r="K16" s="21"/>
      <c r="L16" s="21"/>
      <c r="M16" s="21"/>
      <c r="N16" s="22"/>
      <c r="O16" s="21"/>
    </row>
    <row r="17" spans="1:15">
      <c r="A17" s="7" t="s">
        <v>293</v>
      </c>
      <c r="B17" s="7" t="str">
        <f>VLOOKUP(data!A109,data!A:B,2,0)</f>
        <v>BLADE IP UPPER WINGS+STRAP GRY</v>
      </c>
      <c r="C17" s="7" t="str">
        <f>VLOOKUP(data!A109,data!A:C,3,0)</f>
        <v>606120-5E74</v>
      </c>
      <c r="D17" s="21" t="s">
        <v>783</v>
      </c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21"/>
    </row>
    <row r="18" spans="1:15">
      <c r="A18" s="7" t="s">
        <v>296</v>
      </c>
      <c r="B18" s="7" t="str">
        <f>VLOOKUP(data!A110,data!A:B,2,0)</f>
        <v>BLADE IP FRONT WHEEL HOLDER</v>
      </c>
      <c r="C18" s="7" t="str">
        <f>VLOOKUP(data!A110,data!A:C,3,0)</f>
        <v>PW7023001C08</v>
      </c>
      <c r="D18" s="21" t="s">
        <v>783</v>
      </c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1"/>
    </row>
    <row r="19" spans="1:15">
      <c r="A19" s="7" t="s">
        <v>298</v>
      </c>
      <c r="B19" s="7" t="str">
        <f>VLOOKUP(data!A111,data!A:B,2,0)</f>
        <v>BLADE IP FRONT WHEEL HOLDER</v>
      </c>
      <c r="C19" s="7" t="str">
        <f>VLOOKUP(data!A111,data!A:C,3,0)</f>
        <v>1PW7023001C08</v>
      </c>
      <c r="D19" s="21" t="s">
        <v>783</v>
      </c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1"/>
    </row>
    <row r="20" spans="1:15">
      <c r="A20" s="7" t="s">
        <v>300</v>
      </c>
      <c r="B20" s="7" t="str">
        <f>VLOOKUP(data!A112,data!A:B,2,0)</f>
        <v>BLADE IP REAR WHEEL GREY</v>
      </c>
      <c r="C20" s="7" t="str">
        <f>VLOOKUP(data!A112,data!A:C,3,0)</f>
        <v>606130-7E74</v>
      </c>
      <c r="D20" s="21" t="s">
        <v>783</v>
      </c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1"/>
    </row>
    <row r="21" spans="1:15">
      <c r="A21" s="7" t="s">
        <v>303</v>
      </c>
      <c r="B21" s="7" t="str">
        <f>VLOOKUP(data!A113,data!A:B,2,0)</f>
        <v>BLADE IP SCORECARDHOLDER GREY</v>
      </c>
      <c r="C21" s="7" t="str">
        <f>VLOOKUP(data!A113,data!A:C,3,0)</f>
        <v>606120-2E74</v>
      </c>
      <c r="D21" s="21" t="s">
        <v>783</v>
      </c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1"/>
    </row>
    <row r="22" spans="1:15">
      <c r="A22" s="7" t="s">
        <v>305</v>
      </c>
      <c r="B22" s="7" t="str">
        <f>VLOOKUP(data!A114,data!A:B,2,0)</f>
        <v>BLADE IP KNUCKLE LEFT SIDE</v>
      </c>
      <c r="C22" s="7" t="str">
        <f>VLOOKUP(data!A114,data!A:C,3,0)</f>
        <v>606150-6C08</v>
      </c>
      <c r="D22" s="21" t="s">
        <v>783</v>
      </c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1"/>
    </row>
    <row r="23" spans="1:15">
      <c r="A23" s="7" t="s">
        <v>308</v>
      </c>
      <c r="B23" s="7" t="str">
        <f>VLOOKUP(data!A115,data!A:B,2,0)</f>
        <v>BLADE IP KNUCKLE RIGHT SIDE</v>
      </c>
      <c r="C23" s="7" t="str">
        <f>VLOOKUP(data!A115,data!A:C,3,0)</f>
        <v>606150-5C08</v>
      </c>
      <c r="D23" s="21" t="s">
        <v>783</v>
      </c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1"/>
    </row>
    <row r="24" spans="1:15">
      <c r="A24" s="7" t="s">
        <v>264</v>
      </c>
      <c r="B24" s="7" t="str">
        <f>VLOOKUP(A24,data!A:B,2,0)</f>
        <v>BLADE IP FRAME &amp; AXLE SET BLACK</v>
      </c>
      <c r="C24" s="7" t="str">
        <f>VLOOKUP(A24,data!A:C,3,0)</f>
        <v>606150-4C95</v>
      </c>
      <c r="D24" s="21" t="s">
        <v>783</v>
      </c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1"/>
    </row>
    <row r="25" spans="1:15">
      <c r="A25" s="7" t="s">
        <v>266</v>
      </c>
      <c r="B25" s="7" t="str">
        <f>VLOOKUP(A25,data!A:B,2,0)</f>
        <v>BLADE IP FRAME &amp; AXLE SET WHITE</v>
      </c>
      <c r="C25" s="7" t="str">
        <f>VLOOKUP(A25,data!A:C,3,0)</f>
        <v>606150-4C92</v>
      </c>
      <c r="D25" s="21" t="s">
        <v>783</v>
      </c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1"/>
    </row>
    <row r="26" spans="1:15">
      <c r="A26" s="7" t="s">
        <v>268</v>
      </c>
      <c r="B26" s="7" t="str">
        <f>VLOOKUP(A26,data!A:B,2,0)</f>
        <v>BLADE IP FRAME &amp; AXLE SET GREY</v>
      </c>
      <c r="C26" s="7" t="str">
        <f>VLOOKUP(A26,data!A:C,3,0)</f>
        <v>606150-4E74</v>
      </c>
      <c r="D26" s="21" t="s">
        <v>783</v>
      </c>
      <c r="E26" s="21"/>
      <c r="F26" s="21"/>
      <c r="G26" s="21"/>
      <c r="H26" s="21"/>
      <c r="I26" s="21"/>
      <c r="J26" s="21"/>
      <c r="K26" s="21"/>
      <c r="L26" s="21"/>
      <c r="M26" s="21"/>
      <c r="N26" s="22"/>
      <c r="O26" s="21"/>
    </row>
    <row r="27" spans="1:15">
      <c r="A27" s="7" t="s">
        <v>270</v>
      </c>
      <c r="B27" s="7" t="str">
        <f>VLOOKUP(A27,data!A:B,2,0)</f>
        <v>BLADE IP UPPER BAG HOLDER RED</v>
      </c>
      <c r="C27" s="7" t="str">
        <f>VLOOKUP(A27,data!A:C,3,0)</f>
        <v>606150-1B/R</v>
      </c>
      <c r="D27" s="21" t="s">
        <v>783</v>
      </c>
      <c r="E27" s="21"/>
      <c r="F27" s="21"/>
      <c r="G27" s="21"/>
      <c r="H27" s="21"/>
      <c r="I27" s="21"/>
      <c r="J27" s="21"/>
      <c r="K27" s="21"/>
      <c r="L27" s="21"/>
      <c r="M27" s="21"/>
      <c r="N27" s="22"/>
      <c r="O27" s="21"/>
    </row>
    <row r="28" spans="1:15">
      <c r="A28" s="7" t="s">
        <v>272</v>
      </c>
      <c r="B28" s="7" t="str">
        <f>VLOOKUP(A28,data!A:B,2,0)</f>
        <v>BLADE IP UPPER BAG HOLDER GRY</v>
      </c>
      <c r="C28" s="7" t="str">
        <f>VLOOKUP(A28,data!A:C,3,0)</f>
        <v>606150-1E74</v>
      </c>
      <c r="D28" s="21" t="s">
        <v>783</v>
      </c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21"/>
    </row>
    <row r="29" spans="1:15">
      <c r="A29" s="7" t="s">
        <v>275</v>
      </c>
      <c r="B29" s="7" t="str">
        <f>VLOOKUP(A29,data!A:B,2,0)</f>
        <v>BLADE IP BRAKE LEFT SIDE BLK</v>
      </c>
      <c r="C29" s="7" t="str">
        <f>VLOOKUP(A29,data!A:C,3,0)</f>
        <v>PJ3606150_AB/R</v>
      </c>
      <c r="D29" s="21" t="s">
        <v>783</v>
      </c>
      <c r="E29" s="21"/>
      <c r="F29" s="21"/>
      <c r="G29" s="21"/>
      <c r="H29" s="21"/>
      <c r="I29" s="21"/>
      <c r="J29" s="21"/>
      <c r="K29" s="21"/>
      <c r="L29" s="21"/>
      <c r="M29" s="21"/>
      <c r="N29" s="22"/>
      <c r="O29" s="21"/>
    </row>
    <row r="30" spans="1:15">
      <c r="A30" s="7" t="s">
        <v>277</v>
      </c>
      <c r="B30" s="7" t="str">
        <f>VLOOKUP(A30,data!A:B,2,0)</f>
        <v>BLADE IP BRAKE LEFT GREY</v>
      </c>
      <c r="C30" s="7" t="str">
        <f>VLOOKUP(A30,data!A:C,3,0)</f>
        <v>PJ3606150_AE74</v>
      </c>
      <c r="D30" s="21" t="s">
        <v>783</v>
      </c>
      <c r="E30" s="21"/>
      <c r="F30" s="21"/>
      <c r="G30" s="21"/>
      <c r="H30" s="21"/>
      <c r="I30" s="21"/>
      <c r="J30" s="21"/>
      <c r="K30" s="21"/>
      <c r="L30" s="21"/>
      <c r="M30" s="21"/>
      <c r="N30" s="22"/>
      <c r="O30" s="21"/>
    </row>
    <row r="31" spans="1:15">
      <c r="A31" s="7" t="s">
        <v>280</v>
      </c>
      <c r="B31" s="7" t="str">
        <f>VLOOKUP(A31,data!A:B,2,0)</f>
        <v>BLADE IP BRAKE RIGHT SIDE BLK</v>
      </c>
      <c r="C31" s="7" t="str">
        <f>VLOOKUP(A31,data!A:C,3,0)</f>
        <v>PJ3606150_BB/R</v>
      </c>
      <c r="D31" s="21" t="s">
        <v>783</v>
      </c>
      <c r="E31" s="21"/>
      <c r="F31" s="21"/>
      <c r="G31" s="21"/>
      <c r="H31" s="21"/>
      <c r="I31" s="21"/>
      <c r="J31" s="21"/>
      <c r="K31" s="21"/>
      <c r="L31" s="21"/>
      <c r="M31" s="21"/>
      <c r="N31" s="22"/>
      <c r="O31" s="21"/>
    </row>
    <row r="32" spans="1:15">
      <c r="A32" s="7" t="s">
        <v>282</v>
      </c>
      <c r="B32" s="7" t="str">
        <f>VLOOKUP(A32,data!A:B,2,0)</f>
        <v>BLADE IP BRAKE RIGHT GREY</v>
      </c>
      <c r="C32" s="7" t="str">
        <f>VLOOKUP(A32,data!A:C,3,0)</f>
        <v>PJ3606150_BE74</v>
      </c>
      <c r="D32" s="21" t="s">
        <v>783</v>
      </c>
      <c r="E32" s="21"/>
      <c r="F32" s="21"/>
      <c r="G32" s="21"/>
      <c r="H32" s="21"/>
      <c r="I32" s="21"/>
      <c r="J32" s="21"/>
      <c r="K32" s="21"/>
      <c r="L32" s="21"/>
      <c r="M32" s="21"/>
      <c r="N32" s="22"/>
      <c r="O32" s="21"/>
    </row>
    <row r="33" spans="1:15">
      <c r="A33" s="7" t="s">
        <v>285</v>
      </c>
      <c r="B33" s="7" t="str">
        <f>VLOOKUP(A33,data!A:B,2,0)</f>
        <v>BLADE IP LOWER WINGS + STRAPS - BLK</v>
      </c>
      <c r="C33" s="7" t="str">
        <f>VLOOKUP(A33,data!A:C,3,0)</f>
        <v>606150-3O.B</v>
      </c>
      <c r="D33" s="21" t="s">
        <v>783</v>
      </c>
      <c r="E33" s="21"/>
      <c r="F33" s="21"/>
      <c r="G33" s="21"/>
      <c r="H33" s="21"/>
      <c r="I33" s="21"/>
      <c r="J33" s="21"/>
      <c r="K33" s="21"/>
      <c r="L33" s="21"/>
      <c r="M33" s="21"/>
      <c r="N33" s="22"/>
      <c r="O33" s="21"/>
    </row>
    <row r="34" spans="1:15">
      <c r="A34" s="7" t="s">
        <v>287</v>
      </c>
      <c r="B34" s="7" t="str">
        <f>VLOOKUP(A34,data!A:B,2,0)</f>
        <v>BLADE IP LOWER WINGS+STRAP GRY</v>
      </c>
      <c r="C34" s="7" t="str">
        <f>VLOOKUP(A34,data!A:C,3,0)</f>
        <v>606150-3E74</v>
      </c>
      <c r="D34" s="21" t="s">
        <v>783</v>
      </c>
      <c r="E34" s="21"/>
      <c r="F34" s="21"/>
      <c r="G34" s="21"/>
      <c r="H34" s="21"/>
      <c r="I34" s="21"/>
      <c r="J34" s="21"/>
      <c r="K34" s="21"/>
      <c r="L34" s="21"/>
      <c r="M34" s="21"/>
      <c r="N34" s="22"/>
      <c r="O34" s="21"/>
    </row>
    <row r="35" spans="1:15">
      <c r="A35" s="7" t="s">
        <v>290</v>
      </c>
      <c r="B35" s="7" t="str">
        <f>VLOOKUP(A35,data!A:B,2,0)</f>
        <v>BLADE IP UPPER WINGS+STRAPS - BLK</v>
      </c>
      <c r="C35" s="7" t="str">
        <f>VLOOKUP(A35,data!A:C,3,0)</f>
        <v>606120-50.B</v>
      </c>
      <c r="D35" s="21" t="s">
        <v>783</v>
      </c>
      <c r="E35" s="21"/>
      <c r="F35" s="21"/>
      <c r="G35" s="21"/>
      <c r="H35" s="21"/>
      <c r="I35" s="21"/>
      <c r="J35" s="21"/>
      <c r="K35" s="21"/>
      <c r="L35" s="21"/>
      <c r="M35" s="21"/>
      <c r="N35" s="22"/>
      <c r="O35" s="21"/>
    </row>
    <row r="36" spans="1:15">
      <c r="A36" s="7" t="s">
        <v>64</v>
      </c>
      <c r="B36" s="7" t="str">
        <f>VLOOKUP(A36,data!A:B,2,0)</f>
        <v>BLADE+ WHEEL AXLE SET</v>
      </c>
      <c r="C36" s="7" t="str">
        <f>VLOOKUP(A36,data!A:C,3,0)</f>
        <v>Black</v>
      </c>
      <c r="D36" s="21"/>
      <c r="E36" s="21" t="s">
        <v>783</v>
      </c>
      <c r="F36" s="21"/>
      <c r="G36" s="21"/>
      <c r="H36" s="21"/>
      <c r="I36" s="21"/>
      <c r="J36" s="21"/>
      <c r="K36" s="21"/>
      <c r="L36" s="21"/>
      <c r="M36" s="21"/>
      <c r="N36" s="22"/>
      <c r="O36" s="21"/>
    </row>
    <row r="37" spans="1:15">
      <c r="A37" s="7" t="s">
        <v>66</v>
      </c>
      <c r="B37" s="7" t="str">
        <f>VLOOKUP(A37,data!A:B,2,0)</f>
        <v>BLADE+ WHEEL AXLE SET</v>
      </c>
      <c r="C37" s="7" t="str">
        <f>VLOOKUP(A37,data!A:C,3,0)</f>
        <v>White</v>
      </c>
      <c r="D37" s="21"/>
      <c r="E37" s="21" t="s">
        <v>783</v>
      </c>
      <c r="F37" s="21"/>
      <c r="G37" s="21"/>
      <c r="H37" s="21"/>
      <c r="I37" s="21"/>
      <c r="J37" s="21"/>
      <c r="K37" s="21"/>
      <c r="L37" s="21"/>
      <c r="M37" s="21"/>
      <c r="N37" s="22"/>
      <c r="O37" s="21"/>
    </row>
    <row r="38" spans="1:15">
      <c r="A38" s="7" t="s">
        <v>67</v>
      </c>
      <c r="B38" s="7" t="str">
        <f>VLOOKUP(A38,data!A:B,2,0)</f>
        <v>MAX BLADE Lower Bag Holder</v>
      </c>
      <c r="C38" s="7" t="str">
        <f>VLOOKUP(A38,data!A:C,3,0)</f>
        <v>606120-20O.B</v>
      </c>
      <c r="D38" s="21" t="s">
        <v>783</v>
      </c>
      <c r="E38" s="21" t="s">
        <v>783</v>
      </c>
      <c r="F38" s="21"/>
      <c r="G38" s="21"/>
      <c r="H38" s="21"/>
      <c r="I38" s="21"/>
      <c r="J38" s="21"/>
      <c r="K38" s="21"/>
      <c r="L38" s="21"/>
      <c r="M38" s="21"/>
      <c r="N38" s="22"/>
      <c r="O38" s="21"/>
    </row>
    <row r="39" spans="1:15">
      <c r="A39" s="7" t="s">
        <v>72</v>
      </c>
      <c r="B39" s="7" t="str">
        <f>VLOOKUP(A39,data!A:B,2,0)</f>
        <v>MAX BLADE Upper Bag Holder</v>
      </c>
      <c r="C39" s="7" t="str">
        <f>VLOOKUP(A39,data!A:C,3,0)</f>
        <v>(no strap)(606120-4) long</v>
      </c>
      <c r="D39" s="21"/>
      <c r="E39" s="21" t="s">
        <v>783</v>
      </c>
      <c r="F39" s="21"/>
      <c r="G39" s="21"/>
      <c r="H39" s="21"/>
      <c r="I39" s="21"/>
      <c r="J39" s="21"/>
      <c r="K39" s="21"/>
      <c r="L39" s="21"/>
      <c r="M39" s="21"/>
      <c r="N39" s="22"/>
      <c r="O39" s="21"/>
    </row>
    <row r="40" spans="1:15">
      <c r="A40" s="7" t="s">
        <v>75</v>
      </c>
      <c r="B40" s="7" t="str">
        <f>VLOOKUP(A40,data!A:B,2,0)</f>
        <v>MAX BLADE Lower Strap Set</v>
      </c>
      <c r="C40" s="7" t="str">
        <f>VLOOKUP(A40,data!A:C,3,0)</f>
        <v>(606120-15)</v>
      </c>
      <c r="D40" s="21"/>
      <c r="E40" s="21" t="s">
        <v>783</v>
      </c>
      <c r="F40" s="21"/>
      <c r="G40" s="21"/>
      <c r="H40" s="21"/>
      <c r="I40" s="21"/>
      <c r="J40" s="21"/>
      <c r="K40" s="21"/>
      <c r="L40" s="21"/>
      <c r="M40" s="21"/>
      <c r="N40" s="22"/>
      <c r="O40" s="21"/>
    </row>
    <row r="41" spans="1:15">
      <c r="A41" s="7" t="s">
        <v>78</v>
      </c>
      <c r="B41" s="7" t="str">
        <f>VLOOKUP(A41,data!A:B,2,0)</f>
        <v>MAX BLADE LOWER WINGS+STRAPS</v>
      </c>
      <c r="C41" s="7" t="str">
        <f>VLOOKUP(A41,data!A:C,3,0)</f>
        <v>BLK - 606120-15O.B</v>
      </c>
      <c r="D41" s="21"/>
      <c r="E41" s="21" t="s">
        <v>783</v>
      </c>
      <c r="F41" s="21"/>
      <c r="G41" s="21"/>
      <c r="H41" s="21"/>
      <c r="I41" s="21"/>
      <c r="J41" s="21"/>
      <c r="K41" s="21"/>
      <c r="L41" s="21"/>
      <c r="M41" s="21"/>
      <c r="N41" s="22"/>
      <c r="O41" s="21"/>
    </row>
    <row r="42" spans="1:15">
      <c r="A42" s="7" t="s">
        <v>81</v>
      </c>
      <c r="B42" s="7" t="str">
        <f>VLOOKUP(A42,data!A:B,2,0)</f>
        <v>MAX BLADE LOWER WINGS+STRAPS</v>
      </c>
      <c r="C42" s="7" t="str">
        <f>VLOOKUP(A42,data!A:C,3,0)</f>
        <v>LIME - 606120-15G</v>
      </c>
      <c r="D42" s="21"/>
      <c r="E42" s="21" t="s">
        <v>783</v>
      </c>
      <c r="F42" s="21"/>
      <c r="G42" s="21"/>
      <c r="H42" s="21"/>
      <c r="I42" s="21"/>
      <c r="J42" s="21"/>
      <c r="K42" s="21"/>
      <c r="L42" s="21"/>
      <c r="M42" s="21"/>
      <c r="N42" s="22"/>
      <c r="O42" s="21"/>
    </row>
    <row r="43" spans="1:15">
      <c r="A43" s="7" t="s">
        <v>83</v>
      </c>
      <c r="B43" s="7" t="str">
        <f>VLOOKUP(A43,data!A:B,2,0)</f>
        <v>MAX BLADE LOWER WINGS+STRAPS</v>
      </c>
      <c r="C43" s="7" t="str">
        <f>VLOOKUP(A43,data!A:C,3,0)</f>
        <v>RED - 606120-15B/R</v>
      </c>
      <c r="D43" s="21"/>
      <c r="E43" s="21" t="s">
        <v>783</v>
      </c>
      <c r="F43" s="21"/>
      <c r="G43" s="21"/>
      <c r="H43" s="21"/>
      <c r="I43" s="21"/>
      <c r="J43" s="21"/>
      <c r="K43" s="21"/>
      <c r="L43" s="21"/>
      <c r="M43" s="21"/>
      <c r="N43" s="22"/>
      <c r="O43" s="21"/>
    </row>
    <row r="44" spans="1:15">
      <c r="A44" s="7" t="s">
        <v>85</v>
      </c>
      <c r="B44" s="7" t="str">
        <f>VLOOKUP(A44,data!A:B,2,0)</f>
        <v>BLADE CAM LOCK</v>
      </c>
      <c r="C44" s="7" t="str">
        <f>VLOOKUP(A44,data!A:C,3,0)</f>
        <v/>
      </c>
      <c r="D44" s="21"/>
      <c r="E44" s="21" t="s">
        <v>783</v>
      </c>
      <c r="F44" s="21"/>
      <c r="G44" s="21"/>
      <c r="H44" s="21"/>
      <c r="I44" s="21"/>
      <c r="J44" s="21"/>
      <c r="K44" s="21"/>
      <c r="L44" s="21"/>
      <c r="M44" s="21"/>
      <c r="N44" s="22"/>
      <c r="O44" s="21"/>
    </row>
    <row r="45" spans="1:15">
      <c r="A45" s="7" t="s">
        <v>87</v>
      </c>
      <c r="B45" s="7" t="str">
        <f>VLOOKUP(A45,data!A:B,2,0)</f>
        <v>MAX BLADE Front Fork</v>
      </c>
      <c r="C45" s="7" t="str">
        <f>VLOOKUP(A45,data!A:C,3,0)</f>
        <v>606120-17C08</v>
      </c>
      <c r="D45" s="21" t="s">
        <v>783</v>
      </c>
      <c r="E45" s="21" t="s">
        <v>783</v>
      </c>
      <c r="F45" s="21"/>
      <c r="G45" s="21"/>
      <c r="H45" s="21"/>
      <c r="I45" s="21"/>
      <c r="J45" s="21"/>
      <c r="K45" s="21"/>
      <c r="L45" s="21"/>
      <c r="M45" s="21"/>
      <c r="N45" s="22"/>
      <c r="O45" s="21"/>
    </row>
    <row r="46" spans="1:15">
      <c r="A46" s="7" t="s">
        <v>89</v>
      </c>
      <c r="B46" s="7" t="str">
        <f>VLOOKUP(A46,data!A:B,2,0)</f>
        <v>MAX BLADE F.wheel fld mech brc</v>
      </c>
      <c r="C46" s="7" t="str">
        <f>VLOOKUP(A46,data!A:C,3,0)</f>
        <v>606120-18O.B</v>
      </c>
      <c r="D46" s="21"/>
      <c r="E46" s="21" t="s">
        <v>783</v>
      </c>
      <c r="F46" s="21"/>
      <c r="G46" s="21"/>
      <c r="H46" s="21"/>
      <c r="I46" s="21"/>
      <c r="J46" s="21"/>
      <c r="K46" s="21"/>
      <c r="L46" s="21"/>
      <c r="M46" s="21"/>
      <c r="N46" s="22"/>
      <c r="O46" s="21"/>
    </row>
    <row r="47" spans="1:15">
      <c r="A47" s="7" t="s">
        <v>91</v>
      </c>
      <c r="B47" s="7" t="str">
        <f>VLOOKUP(A47,data!A:B,2,0)</f>
        <v>MAX  BLADE F.wheel fld mech</v>
      </c>
      <c r="C47" s="7" t="str">
        <f>VLOOKUP(A47,data!A:C,3,0)</f>
        <v>606120-16O.B</v>
      </c>
      <c r="D47" s="21" t="s">
        <v>783</v>
      </c>
      <c r="E47" s="21" t="s">
        <v>783</v>
      </c>
      <c r="F47" s="21"/>
      <c r="G47" s="21"/>
      <c r="H47" s="21"/>
      <c r="I47" s="21"/>
      <c r="J47" s="21"/>
      <c r="K47" s="21"/>
      <c r="L47" s="21"/>
      <c r="M47" s="21"/>
      <c r="N47" s="22"/>
      <c r="O47" s="21"/>
    </row>
    <row r="48" spans="1:15">
      <c r="A48" s="7" t="s">
        <v>93</v>
      </c>
      <c r="B48" s="7" t="str">
        <f>VLOOKUP(A48,data!A:B,2,0)</f>
        <v>MAX BLADE Handle Frame - White</v>
      </c>
      <c r="C48" s="7" t="str">
        <f>VLOOKUP(A48,data!A:C,3,0)</f>
        <v>(606120-1W)</v>
      </c>
      <c r="D48" s="21" t="s">
        <v>783</v>
      </c>
      <c r="E48" s="21" t="s">
        <v>783</v>
      </c>
      <c r="F48" s="21"/>
      <c r="G48" s="21"/>
      <c r="H48" s="21"/>
      <c r="I48" s="21"/>
      <c r="J48" s="21"/>
      <c r="K48" s="21"/>
      <c r="L48" s="21"/>
      <c r="M48" s="21"/>
      <c r="N48" s="22"/>
      <c r="O48" s="21"/>
    </row>
    <row r="49" spans="1:15">
      <c r="A49" s="7" t="s">
        <v>96</v>
      </c>
      <c r="B49" s="7" t="str">
        <f>VLOOKUP(A49,data!A:B,2,0)</f>
        <v>MAX BLADE Lower Frame Set Blk</v>
      </c>
      <c r="C49" s="7" t="str">
        <f>VLOOKUP(A49,data!A:C,3,0)</f>
        <v>(606120-14B)</v>
      </c>
      <c r="D49" s="21"/>
      <c r="E49" s="21" t="s">
        <v>783</v>
      </c>
      <c r="F49" s="21"/>
      <c r="G49" s="21"/>
      <c r="H49" s="21"/>
      <c r="I49" s="21"/>
      <c r="J49" s="21"/>
      <c r="K49" s="21"/>
      <c r="L49" s="21"/>
      <c r="M49" s="21"/>
      <c r="N49" s="22"/>
      <c r="O49" s="21"/>
    </row>
    <row r="50" spans="1:15">
      <c r="A50" s="7" t="s">
        <v>99</v>
      </c>
      <c r="B50" s="7" t="str">
        <f>VLOOKUP(A50,data!A:B,2,0)</f>
        <v>MAX BLADE Lower Frame Set - WH</v>
      </c>
      <c r="C50" s="7" t="str">
        <f>VLOOKUP(A50,data!A:C,3,0)</f>
        <v>(606120-14W)</v>
      </c>
      <c r="D50" s="21"/>
      <c r="E50" s="21" t="s">
        <v>783</v>
      </c>
      <c r="F50" s="21"/>
      <c r="G50" s="21"/>
      <c r="H50" s="21"/>
      <c r="I50" s="21"/>
      <c r="J50" s="21"/>
      <c r="K50" s="21"/>
      <c r="L50" s="21"/>
      <c r="M50" s="21"/>
      <c r="N50" s="22"/>
      <c r="O50" s="21"/>
    </row>
    <row r="51" spans="1:15">
      <c r="A51" s="7" t="s">
        <v>102</v>
      </c>
      <c r="B51" s="7" t="str">
        <f>VLOOKUP(A51,data!A:B,2,0)</f>
        <v>BLADE REAR WHEEL</v>
      </c>
      <c r="C51" s="7" t="str">
        <f>VLOOKUP(A51,data!A:C,3,0)</f>
        <v>606130-7939</v>
      </c>
      <c r="D51" s="21" t="s">
        <v>783</v>
      </c>
      <c r="E51" s="21" t="s">
        <v>783</v>
      </c>
      <c r="F51" s="21"/>
      <c r="G51" s="21"/>
      <c r="H51" s="21"/>
      <c r="I51" s="21"/>
      <c r="J51" s="21"/>
      <c r="K51" s="21"/>
      <c r="L51" s="21"/>
      <c r="M51" s="21" t="s">
        <v>783</v>
      </c>
      <c r="N51" s="22"/>
      <c r="O51" s="21"/>
    </row>
    <row r="52" spans="1:15">
      <c r="A52" s="7" t="s">
        <v>104</v>
      </c>
      <c r="B52" s="7" t="str">
        <f>VLOOKUP(A52,data!A:B,2,0)</f>
        <v>BLADE REAR WHEEL</v>
      </c>
      <c r="C52" s="7" t="str">
        <f>VLOOKUP(A52,data!A:C,3,0)</f>
        <v>606130-7612</v>
      </c>
      <c r="D52" s="21" t="s">
        <v>783</v>
      </c>
      <c r="E52" s="21" t="s">
        <v>783</v>
      </c>
      <c r="F52" s="21"/>
      <c r="G52" s="21"/>
      <c r="H52" s="21"/>
      <c r="I52" s="21"/>
      <c r="J52" s="21"/>
      <c r="K52" s="21"/>
      <c r="L52" s="21"/>
      <c r="M52" s="21" t="s">
        <v>783</v>
      </c>
      <c r="N52" s="22"/>
      <c r="O52" s="21"/>
    </row>
    <row r="53" spans="1:15">
      <c r="A53" s="7" t="s">
        <v>105</v>
      </c>
      <c r="B53" s="7" t="str">
        <f>VLOOKUP(A53,data!A:B,2,0)</f>
        <v>BLADE REAR WHEEL</v>
      </c>
      <c r="C53" s="7" t="str">
        <f>VLOOKUP(A53,data!A:C,3,0)</f>
        <v>606130-7938</v>
      </c>
      <c r="D53" s="21" t="s">
        <v>783</v>
      </c>
      <c r="E53" s="21" t="s">
        <v>783</v>
      </c>
      <c r="F53" s="21"/>
      <c r="G53" s="21"/>
      <c r="H53" s="21"/>
      <c r="I53" s="21"/>
      <c r="J53" s="21"/>
      <c r="K53" s="21"/>
      <c r="L53" s="21"/>
      <c r="M53" s="21" t="s">
        <v>783</v>
      </c>
      <c r="N53" s="22"/>
      <c r="O53" s="21"/>
    </row>
    <row r="54" spans="1:15">
      <c r="A54" s="7" t="s">
        <v>106</v>
      </c>
      <c r="B54" s="7" t="str">
        <f>VLOOKUP(A54,data!A:B,2,0)</f>
        <v>BLADE REAR WHEEL</v>
      </c>
      <c r="C54" s="7" t="str">
        <f>VLOOKUP(A54,data!A:C,3,0)</f>
        <v>606130-7614</v>
      </c>
      <c r="D54" s="21" t="s">
        <v>783</v>
      </c>
      <c r="E54" s="21" t="s">
        <v>783</v>
      </c>
      <c r="F54" s="21"/>
      <c r="G54" s="21"/>
      <c r="H54" s="21"/>
      <c r="I54" s="21"/>
      <c r="J54" s="21"/>
      <c r="K54" s="21"/>
      <c r="L54" s="21"/>
      <c r="M54" s="21" t="s">
        <v>783</v>
      </c>
      <c r="N54" s="22"/>
      <c r="O54" s="21"/>
    </row>
    <row r="55" spans="1:15">
      <c r="A55" s="7" t="s">
        <v>107</v>
      </c>
      <c r="B55" s="7" t="str">
        <f>VLOOKUP(A55,data!A:B,2,0)</f>
        <v>MAX BLADE Scorecard Holder</v>
      </c>
      <c r="C55" s="7" t="str">
        <f>VLOOKUP(A55,data!A:C,3,0)</f>
        <v>606120-2O.B</v>
      </c>
      <c r="D55" s="21" t="s">
        <v>783</v>
      </c>
      <c r="E55" s="21" t="s">
        <v>783</v>
      </c>
      <c r="F55" s="21"/>
      <c r="G55" s="21"/>
      <c r="H55" s="21"/>
      <c r="I55" s="21"/>
      <c r="J55" s="21"/>
      <c r="K55" s="21"/>
      <c r="L55" s="21"/>
      <c r="M55" s="21"/>
      <c r="N55" s="22"/>
      <c r="O55" s="21"/>
    </row>
    <row r="56" spans="1:15">
      <c r="A56" s="7" t="s">
        <v>109</v>
      </c>
      <c r="B56" s="7" t="str">
        <f>VLOOKUP(A56,data!A:B,2,0)</f>
        <v>BLADE/IP SCORECARDHOLDER CLIP</v>
      </c>
      <c r="C56" s="7" t="str">
        <f>VLOOKUP(A56,data!A:C,3,0)</f>
        <v>0606120-7C08</v>
      </c>
      <c r="D56" s="21" t="s">
        <v>783</v>
      </c>
      <c r="E56" s="21" t="s">
        <v>783</v>
      </c>
      <c r="F56" s="21"/>
      <c r="G56" s="21"/>
      <c r="H56" s="21"/>
      <c r="I56" s="21"/>
      <c r="J56" s="21"/>
      <c r="K56" s="21"/>
      <c r="L56" s="21"/>
      <c r="M56" s="21"/>
      <c r="N56" s="22"/>
      <c r="O56" s="21"/>
    </row>
    <row r="57" spans="1:15">
      <c r="A57" s="7" t="s">
        <v>112</v>
      </c>
      <c r="B57" s="7" t="str">
        <f>VLOOKUP(A57,data!A:B,2,0)</f>
        <v>BLADE+ STORAGE LATCH</v>
      </c>
      <c r="C57" s="7" t="str">
        <f>VLOOKUP(A57,data!A:C,3,0)</f>
        <v>LEFT SIDE FROM FRONT (606130-40.B)</v>
      </c>
      <c r="D57" s="21"/>
      <c r="E57" s="21" t="s">
        <v>783</v>
      </c>
      <c r="F57" s="21"/>
      <c r="G57" s="21"/>
      <c r="H57" s="21"/>
      <c r="I57" s="21"/>
      <c r="J57" s="21"/>
      <c r="K57" s="21"/>
      <c r="L57" s="21"/>
      <c r="M57" s="21"/>
      <c r="N57" s="22"/>
      <c r="O57" s="21"/>
    </row>
    <row r="58" spans="1:15">
      <c r="A58" s="7" t="s">
        <v>115</v>
      </c>
      <c r="B58" s="7" t="str">
        <f>VLOOKUP(A58,data!A:B,2,0)</f>
        <v>BLADE+ STORAGE LATCH</v>
      </c>
      <c r="C58" s="7" t="str">
        <f>VLOOKUP(A58,data!A:C,3,0)</f>
        <v>RIGHT SIDE FROM FRONT  (606130-30.B)</v>
      </c>
      <c r="D58" s="21"/>
      <c r="E58" s="21" t="s">
        <v>783</v>
      </c>
      <c r="F58" s="21"/>
      <c r="G58" s="21"/>
      <c r="H58" s="21"/>
      <c r="I58" s="21"/>
      <c r="J58" s="21"/>
      <c r="K58" s="21"/>
      <c r="L58" s="21"/>
      <c r="M58" s="21"/>
      <c r="N58" s="22"/>
      <c r="O58" s="21"/>
    </row>
    <row r="59" spans="1:15">
      <c r="A59" s="7" t="s">
        <v>117</v>
      </c>
      <c r="B59" s="7" t="str">
        <f>VLOOKUP(A59,data!A:B,2,0)</f>
        <v>MAX BLADE Upper Frame - Black</v>
      </c>
      <c r="C59" s="7" t="str">
        <f>VLOOKUP(A59,data!A:C,3,0)</f>
        <v>(606120-6B)</v>
      </c>
      <c r="D59" s="21"/>
      <c r="E59" s="21" t="s">
        <v>783</v>
      </c>
      <c r="F59" s="21"/>
      <c r="G59" s="21"/>
      <c r="H59" s="21"/>
      <c r="I59" s="21"/>
      <c r="J59" s="21"/>
      <c r="K59" s="21"/>
      <c r="L59" s="21"/>
      <c r="M59" s="21"/>
      <c r="N59" s="22"/>
      <c r="O59" s="21"/>
    </row>
    <row r="60" spans="1:15">
      <c r="A60" s="7" t="s">
        <v>120</v>
      </c>
      <c r="B60" s="7" t="str">
        <f>VLOOKUP(A60,data!A:B,2,0)</f>
        <v>MAX BLADE Upper Frame - White</v>
      </c>
      <c r="C60" s="7" t="str">
        <f>VLOOKUP(A60,data!A:C,3,0)</f>
        <v>(606120-6W)</v>
      </c>
      <c r="D60" s="21"/>
      <c r="E60" s="21" t="s">
        <v>783</v>
      </c>
      <c r="F60" s="21"/>
      <c r="G60" s="21"/>
      <c r="H60" s="21"/>
      <c r="I60" s="21"/>
      <c r="J60" s="21"/>
      <c r="K60" s="21"/>
      <c r="L60" s="21"/>
      <c r="M60" s="21"/>
      <c r="N60" s="22"/>
      <c r="O60" s="21"/>
    </row>
    <row r="61" spans="1:15">
      <c r="A61" s="7" t="s">
        <v>123</v>
      </c>
      <c r="B61" s="7" t="str">
        <f>VLOOKUP(A61,data!A:B,2,0)</f>
        <v>BLADE REAR WHEEL RELEASE CLIP</v>
      </c>
      <c r="C61" s="7" t="str">
        <f>VLOOKUP(A61,data!A:C,3,0)</f>
        <v>Black (with metal)</v>
      </c>
      <c r="D61" s="21" t="s">
        <v>783</v>
      </c>
      <c r="E61" s="21" t="s">
        <v>783</v>
      </c>
      <c r="F61" s="21"/>
      <c r="G61" s="21"/>
      <c r="H61" s="21"/>
      <c r="I61" s="21"/>
      <c r="J61" s="21"/>
      <c r="K61" s="21"/>
      <c r="L61" s="21"/>
      <c r="M61" s="21"/>
      <c r="N61" s="22"/>
      <c r="O61" s="21"/>
    </row>
    <row r="62" spans="1:15">
      <c r="A62" s="7" t="s">
        <v>126</v>
      </c>
      <c r="B62" s="7" t="str">
        <f>VLOOKUP(A62,data!A:B,2,0)</f>
        <v>BLADE REAR WHEEL RELEASE CLIP</v>
      </c>
      <c r="C62" s="7" t="str">
        <f>VLOOKUP(A62,data!A:C,3,0)</f>
        <v>White</v>
      </c>
      <c r="D62" s="21" t="s">
        <v>783</v>
      </c>
      <c r="E62" s="21" t="s">
        <v>783</v>
      </c>
      <c r="F62" s="21"/>
      <c r="G62" s="21"/>
      <c r="H62" s="21"/>
      <c r="I62" s="21"/>
      <c r="J62" s="21"/>
      <c r="K62" s="21"/>
      <c r="L62" s="21"/>
      <c r="M62" s="21"/>
      <c r="N62" s="22"/>
      <c r="O62" s="21"/>
    </row>
    <row r="63" spans="1:15">
      <c r="A63" s="7" t="s">
        <v>166</v>
      </c>
      <c r="B63" s="7" t="str">
        <f>VLOOKUP(A63,data!A:B,2,0)</f>
        <v>BALL JOINT</v>
      </c>
      <c r="C63" s="7" t="str">
        <f>VLOOKUP(A63,data!A:C,3,0)</f>
        <v>607731-3ZNC</v>
      </c>
      <c r="D63" s="21"/>
      <c r="E63" s="21"/>
      <c r="F63" s="21" t="s">
        <v>783</v>
      </c>
      <c r="G63" s="21"/>
      <c r="H63" s="21"/>
      <c r="I63" s="21"/>
      <c r="J63" s="21"/>
      <c r="K63" s="21"/>
      <c r="L63" s="21"/>
      <c r="M63" s="21"/>
      <c r="N63" s="22"/>
      <c r="O63" s="21"/>
    </row>
    <row r="64" spans="1:15">
      <c r="A64" s="7" t="s">
        <v>168</v>
      </c>
      <c r="B64" s="7" t="str">
        <f>VLOOKUP(A64,data!A:B,2,0)</f>
        <v>FRONT FORK</v>
      </c>
      <c r="C64" s="7" t="str">
        <f>VLOOKUP(A64,data!A:C,3,0)</f>
        <v>607730-2C08</v>
      </c>
      <c r="D64" s="21"/>
      <c r="E64" s="21"/>
      <c r="F64" s="21" t="s">
        <v>783</v>
      </c>
      <c r="G64" s="21"/>
      <c r="H64" s="21"/>
      <c r="I64" s="21"/>
      <c r="J64" s="21"/>
      <c r="K64" s="21"/>
      <c r="L64" s="21"/>
      <c r="M64" s="21"/>
      <c r="N64" s="22"/>
      <c r="O64" s="21"/>
    </row>
    <row r="65" spans="1:15">
      <c r="A65" s="7" t="s">
        <v>170</v>
      </c>
      <c r="B65" s="7" t="str">
        <f>VLOOKUP(A65,data!A:B,2,0)</f>
        <v>FRONT WHEEL ONLY BLACK</v>
      </c>
      <c r="C65" s="7" t="str">
        <f>VLOOKUP(A65,data!A:C,3,0)</f>
        <v>606130-9939</v>
      </c>
      <c r="D65" s="21" t="s">
        <v>783</v>
      </c>
      <c r="E65" s="21" t="s">
        <v>783</v>
      </c>
      <c r="F65" s="21" t="s">
        <v>783</v>
      </c>
      <c r="G65" s="21"/>
      <c r="H65" s="21"/>
      <c r="I65" s="21"/>
      <c r="J65" s="21"/>
      <c r="K65" s="21"/>
      <c r="L65" s="21"/>
      <c r="M65" s="21"/>
      <c r="N65" s="22"/>
      <c r="O65" s="21"/>
    </row>
    <row r="66" spans="1:15">
      <c r="A66" s="7" t="s">
        <v>173</v>
      </c>
      <c r="B66" s="7" t="str">
        <f>VLOOKUP(A66,data!A:B,2,0)</f>
        <v>FRONT WHEEL ONLY WHITE</v>
      </c>
      <c r="C66" s="7" t="str">
        <f>VLOOKUP(A66,data!A:C,3,0)</f>
        <v>606130-9938</v>
      </c>
      <c r="D66" s="21" t="s">
        <v>783</v>
      </c>
      <c r="E66" s="21" t="s">
        <v>783</v>
      </c>
      <c r="F66" s="21" t="s">
        <v>783</v>
      </c>
      <c r="G66" s="21"/>
      <c r="H66" s="21"/>
      <c r="I66" s="21"/>
      <c r="J66" s="21"/>
      <c r="K66" s="21"/>
      <c r="L66" s="21"/>
      <c r="M66" s="21"/>
      <c r="N66" s="22"/>
      <c r="O66" s="21"/>
    </row>
    <row r="67" spans="1:15">
      <c r="A67" s="7" t="s">
        <v>176</v>
      </c>
      <c r="B67" s="7" t="str">
        <f>VLOOKUP(A67,data!A:B,2,0)</f>
        <v>AUTOFOLD FF FOLDING TUBE BLK</v>
      </c>
      <c r="C67" s="7" t="str">
        <f>VLOOKUP(A67,data!A:C,3,0)</f>
        <v>PP2-607745AC91</v>
      </c>
      <c r="D67" s="21"/>
      <c r="E67" s="21"/>
      <c r="F67" s="21" t="s">
        <v>783</v>
      </c>
      <c r="G67" s="21"/>
      <c r="H67" s="21"/>
      <c r="I67" s="21"/>
      <c r="J67" s="21"/>
      <c r="K67" s="21"/>
      <c r="L67" s="21"/>
      <c r="M67" s="21"/>
      <c r="N67" s="22"/>
      <c r="O67" s="21"/>
    </row>
    <row r="68" spans="1:15">
      <c r="A68" s="7" t="s">
        <v>179</v>
      </c>
      <c r="B68" s="7" t="str">
        <f>VLOOKUP(A68,data!A:B,2,0)</f>
        <v>AUTOFOLD FF FOLDING TUBE WHT</v>
      </c>
      <c r="C68" s="7" t="str">
        <f>VLOOKUP(A68,data!A:C,3,0)</f>
        <v>PP2-607745AC92</v>
      </c>
      <c r="D68" s="21"/>
      <c r="E68" s="21"/>
      <c r="F68" s="21" t="s">
        <v>783</v>
      </c>
      <c r="G68" s="21"/>
      <c r="H68" s="21"/>
      <c r="I68" s="21"/>
      <c r="J68" s="21"/>
      <c r="K68" s="21"/>
      <c r="L68" s="21"/>
      <c r="M68" s="21"/>
      <c r="N68" s="22"/>
      <c r="O68" s="21"/>
    </row>
    <row r="69" spans="1:15">
      <c r="A69" s="7" t="s">
        <v>182</v>
      </c>
      <c r="B69" s="7" t="str">
        <f>VLOOKUP(A69,data!A:B,2,0)</f>
        <v>AUTOFOLD FF HANDLE MECHANISM</v>
      </c>
      <c r="C69" s="7" t="str">
        <f>VLOOKUP(A69,data!A:C,3,0)</f>
        <v>607747-6O.B</v>
      </c>
      <c r="D69" s="21"/>
      <c r="E69" s="21"/>
      <c r="F69" s="21" t="s">
        <v>783</v>
      </c>
      <c r="G69" s="21" t="s">
        <v>783</v>
      </c>
      <c r="H69" s="21"/>
      <c r="I69" s="21" t="s">
        <v>783</v>
      </c>
      <c r="J69" s="21"/>
      <c r="K69" s="21"/>
      <c r="L69" s="21"/>
      <c r="M69" s="21"/>
      <c r="N69" s="22"/>
      <c r="O69" s="21"/>
    </row>
    <row r="70" spans="1:15">
      <c r="A70" s="7" t="s">
        <v>185</v>
      </c>
      <c r="B70" s="7" t="str">
        <f>VLOOKUP(A70,data!A:B,2,0)</f>
        <v>AUTOFOLD FF REAR WHEELL BLK</v>
      </c>
      <c r="C70" s="7" t="str">
        <f>VLOOKUP(A70,data!A:C,3,0)</f>
        <v>P2200_607730A2</v>
      </c>
      <c r="D70" s="21"/>
      <c r="E70" s="21"/>
      <c r="F70" s="21" t="s">
        <v>783</v>
      </c>
      <c r="G70" s="21"/>
      <c r="H70" s="21"/>
      <c r="I70" s="21" t="s">
        <v>783</v>
      </c>
      <c r="J70" s="21"/>
      <c r="K70" s="21"/>
      <c r="L70" s="21"/>
      <c r="M70" s="21"/>
      <c r="N70" s="22"/>
      <c r="O70" s="21"/>
    </row>
    <row r="71" spans="1:15">
      <c r="A71" s="7" t="s">
        <v>188</v>
      </c>
      <c r="B71" s="7" t="str">
        <f>VLOOKUP(A71,data!A:B,2,0)</f>
        <v>AUTOFOLD FF UPPER FRAME BLACK</v>
      </c>
      <c r="C71" s="7" t="str">
        <f>VLOOKUP(A71,data!A:C,3,0)</f>
        <v>PF4607731C91</v>
      </c>
      <c r="D71" s="21"/>
      <c r="E71" s="21"/>
      <c r="F71" s="21" t="s">
        <v>783</v>
      </c>
      <c r="G71" s="21"/>
      <c r="H71" s="21"/>
      <c r="I71" s="21"/>
      <c r="J71" s="21"/>
      <c r="K71" s="21"/>
      <c r="L71" s="21"/>
      <c r="M71" s="21"/>
      <c r="N71" s="22"/>
      <c r="O71" s="21"/>
    </row>
    <row r="72" spans="1:15">
      <c r="A72" s="7" t="s">
        <v>191</v>
      </c>
      <c r="B72" s="7" t="str">
        <f>VLOOKUP(A72,data!A:B,2,0)</f>
        <v>AUTOFOLD FF UPPER FRAME WHITE</v>
      </c>
      <c r="C72" s="7" t="str">
        <f>VLOOKUP(A72,data!A:C,3,0)</f>
        <v>PF4607731C92</v>
      </c>
      <c r="D72" s="21"/>
      <c r="E72" s="21"/>
      <c r="F72" s="21" t="s">
        <v>783</v>
      </c>
      <c r="G72" s="21"/>
      <c r="H72" s="21"/>
      <c r="I72" s="21"/>
      <c r="J72" s="21"/>
      <c r="K72" s="21"/>
      <c r="L72" s="21"/>
      <c r="M72" s="21"/>
      <c r="N72" s="22"/>
      <c r="O72" s="21"/>
    </row>
    <row r="73" spans="1:15">
      <c r="A73" s="7" t="s">
        <v>194</v>
      </c>
      <c r="B73" s="7" t="str">
        <f>VLOOKUP(A73,data!A:B,2,0)</f>
        <v>WHEEL KNUCKLE LEFT</v>
      </c>
      <c r="C73" s="7" t="str">
        <f>VLOOKUP(A73,data!A:C,3,0)</f>
        <v>PJ0033000B/R</v>
      </c>
      <c r="D73" s="21"/>
      <c r="E73" s="21"/>
      <c r="F73" s="21" t="s">
        <v>783</v>
      </c>
      <c r="G73" s="21"/>
      <c r="H73" s="21"/>
      <c r="I73" s="21"/>
      <c r="J73" s="21"/>
      <c r="K73" s="21"/>
      <c r="L73" s="21"/>
      <c r="M73" s="21"/>
      <c r="N73" s="22"/>
      <c r="O73" s="21"/>
    </row>
    <row r="74" spans="1:15">
      <c r="A74" s="7" t="s">
        <v>196</v>
      </c>
      <c r="B74" s="7" t="str">
        <f>VLOOKUP(A74,data!A:B,2,0)</f>
        <v>WHEEL KNUCKLE RIGHT</v>
      </c>
      <c r="C74" s="7" t="str">
        <f>VLOOKUP(A74,data!A:C,3,0)</f>
        <v>PJ1033000O.L</v>
      </c>
      <c r="D74" s="21"/>
      <c r="E74" s="21"/>
      <c r="F74" s="21" t="s">
        <v>783</v>
      </c>
      <c r="G74" s="21"/>
      <c r="H74" s="21"/>
      <c r="I74" s="21"/>
      <c r="J74" s="21"/>
      <c r="K74" s="21"/>
      <c r="L74" s="21"/>
      <c r="M74" s="21"/>
      <c r="N74" s="22"/>
      <c r="O74" s="21"/>
    </row>
    <row r="75" spans="1:15">
      <c r="A75" s="7" t="s">
        <v>198</v>
      </c>
      <c r="B75" s="7" t="str">
        <f>VLOOKUP(A75,data!A:B,2,0)</f>
        <v>AUTOFOLD FF REAR WHEEL WHT</v>
      </c>
      <c r="C75" s="7" t="str">
        <f>VLOOKUP(A75,data!A:C,3,0)</f>
        <v>P2200_607730A3</v>
      </c>
      <c r="D75" s="21"/>
      <c r="E75" s="21"/>
      <c r="F75" s="21" t="s">
        <v>783</v>
      </c>
      <c r="G75" s="21"/>
      <c r="H75" s="21"/>
      <c r="I75" s="21"/>
      <c r="J75" s="21"/>
      <c r="K75" s="21"/>
      <c r="L75" s="21"/>
      <c r="M75" s="21"/>
      <c r="N75" s="22"/>
      <c r="O75" s="21"/>
    </row>
    <row r="76" spans="1:15">
      <c r="A76" s="7" t="s">
        <v>332</v>
      </c>
      <c r="B76" s="7" t="str">
        <f>VLOOKUP(A76,data!A:B,2,0)</f>
        <v>AUTOFOLD X UPPER BAG STRAP</v>
      </c>
      <c r="C76" s="7" t="str">
        <f>VLOOKUP(A76,data!A:C,3,0)</f>
        <v>PG0051043AO.B</v>
      </c>
      <c r="D76" s="21"/>
      <c r="E76" s="21"/>
      <c r="F76" s="21"/>
      <c r="G76" s="21" t="s">
        <v>783</v>
      </c>
      <c r="H76" s="21"/>
      <c r="I76" s="21"/>
      <c r="J76" s="21"/>
      <c r="K76" s="21"/>
      <c r="L76" s="21"/>
      <c r="M76" s="21"/>
      <c r="N76" s="22"/>
      <c r="O76" s="21"/>
    </row>
    <row r="77" spans="1:15">
      <c r="A77" s="7" t="s">
        <v>334</v>
      </c>
      <c r="B77" s="7" t="str">
        <f>VLOOKUP(A77,data!A:B,2,0)</f>
        <v>AUTOFOLD X FOLDING TUBE BLACK</v>
      </c>
      <c r="C77" s="7" t="str">
        <f>VLOOKUP(A77,data!A:C,3,0)</f>
        <v>607751-6C08</v>
      </c>
      <c r="D77" s="21"/>
      <c r="E77" s="21"/>
      <c r="F77" s="21"/>
      <c r="G77" s="21" t="s">
        <v>783</v>
      </c>
      <c r="H77" s="21"/>
      <c r="I77" s="21"/>
      <c r="J77" s="21"/>
      <c r="K77" s="21"/>
      <c r="L77" s="21"/>
      <c r="M77" s="21"/>
      <c r="N77" s="22"/>
      <c r="O77" s="21"/>
    </row>
    <row r="78" spans="1:15">
      <c r="A78" s="7" t="s">
        <v>337</v>
      </c>
      <c r="B78" s="7" t="str">
        <f>VLOOKUP(A78,data!A:B,2,0)</f>
        <v>AUTOFOLD X FOLDING TUBE WHITE</v>
      </c>
      <c r="C78" s="7" t="str">
        <f>VLOOKUP(A78,data!A:C,3,0)</f>
        <v>607751-6C47</v>
      </c>
      <c r="D78" s="21"/>
      <c r="E78" s="21"/>
      <c r="F78" s="21"/>
      <c r="G78" s="21" t="s">
        <v>783</v>
      </c>
      <c r="H78" s="21"/>
      <c r="I78" s="21"/>
      <c r="J78" s="21"/>
      <c r="K78" s="21"/>
      <c r="L78" s="21"/>
      <c r="M78" s="21"/>
      <c r="N78" s="22"/>
      <c r="O78" s="21"/>
    </row>
    <row r="79" spans="1:15">
      <c r="A79" s="7" t="s">
        <v>340</v>
      </c>
      <c r="B79" s="7" t="str">
        <f>VLOOKUP(A79,data!A:B,2,0)</f>
        <v>AUTOFOLD X FOLDING MECHANISM</v>
      </c>
      <c r="C79" s="7" t="str">
        <f>VLOOKUP(A79,data!A:C,3,0)</f>
        <v>PM0008010O.B / 606813</v>
      </c>
      <c r="D79" s="21"/>
      <c r="E79" s="21"/>
      <c r="F79" s="21"/>
      <c r="G79" s="21" t="s">
        <v>783</v>
      </c>
      <c r="H79" s="21"/>
      <c r="I79" s="21"/>
      <c r="J79" s="21"/>
      <c r="K79" s="21"/>
      <c r="L79" s="21"/>
      <c r="M79" s="21"/>
      <c r="N79" s="22"/>
      <c r="O79" s="21"/>
    </row>
    <row r="80" spans="1:15">
      <c r="A80" s="7" t="s">
        <v>343</v>
      </c>
      <c r="B80" s="7" t="str">
        <f>VLOOKUP(A80,data!A:B,2,0)</f>
        <v>AUTOFOLD X FRONT FORK BLK</v>
      </c>
      <c r="C80" s="7" t="str">
        <f>VLOOKUP(A80,data!A:C,3,0)</f>
        <v>607751-9C08</v>
      </c>
      <c r="D80" s="21"/>
      <c r="E80" s="21"/>
      <c r="F80" s="21"/>
      <c r="G80" s="21" t="s">
        <v>783</v>
      </c>
      <c r="H80" s="21"/>
      <c r="I80" s="21"/>
      <c r="J80" s="21"/>
      <c r="K80" s="21"/>
      <c r="L80" s="21"/>
      <c r="M80" s="21"/>
      <c r="N80" s="22"/>
      <c r="O80" s="21"/>
    </row>
    <row r="81" spans="1:15">
      <c r="A81" s="7" t="s">
        <v>346</v>
      </c>
      <c r="B81" s="7" t="str">
        <f>VLOOKUP(A81,data!A:B,2,0)</f>
        <v>AUTOFOLD X FRONT FORK WHT</v>
      </c>
      <c r="C81" s="7" t="str">
        <f>VLOOKUP(A81,data!A:C,3,0)</f>
        <v>607751-9C47</v>
      </c>
      <c r="D81" s="21"/>
      <c r="E81" s="21"/>
      <c r="F81" s="21"/>
      <c r="G81" s="21" t="s">
        <v>783</v>
      </c>
      <c r="H81" s="21"/>
      <c r="I81" s="21"/>
      <c r="J81" s="21"/>
      <c r="K81" s="21"/>
      <c r="L81" s="21"/>
      <c r="M81" s="21"/>
      <c r="N81" s="22"/>
      <c r="O81" s="21"/>
    </row>
    <row r="82" spans="1:15">
      <c r="A82" s="7" t="s">
        <v>349</v>
      </c>
      <c r="B82" s="7" t="str">
        <f>VLOOKUP(A82,data!A:B,2,0)</f>
        <v>AUTOFOLD X FRONT WHEEL BLK</v>
      </c>
      <c r="C82" s="7" t="str">
        <f>VLOOKUP(A82,data!A:C,3,0)</f>
        <v>830124-22939</v>
      </c>
      <c r="D82" s="21"/>
      <c r="E82" s="21"/>
      <c r="F82" s="21"/>
      <c r="G82" s="21" t="s">
        <v>783</v>
      </c>
      <c r="H82" s="21"/>
      <c r="I82" s="21" t="s">
        <v>783</v>
      </c>
      <c r="J82" s="21" t="s">
        <v>783</v>
      </c>
      <c r="K82" s="21"/>
      <c r="L82" s="21"/>
      <c r="M82" s="21"/>
      <c r="N82" s="22"/>
      <c r="O82" s="21"/>
    </row>
    <row r="83" spans="1:15">
      <c r="A83" s="7" t="s">
        <v>351</v>
      </c>
      <c r="B83" s="7" t="str">
        <f>VLOOKUP(A83,data!A:B,2,0)</f>
        <v>AUTOFOLD X FRONT WHEEL WHT</v>
      </c>
      <c r="C83" s="7" t="str">
        <f>VLOOKUP(A83,data!A:C,3,0)</f>
        <v>830124-22938</v>
      </c>
      <c r="D83" s="21"/>
      <c r="E83" s="21"/>
      <c r="F83" s="21"/>
      <c r="G83" s="21" t="s">
        <v>783</v>
      </c>
      <c r="H83" s="21"/>
      <c r="I83" s="21" t="s">
        <v>783</v>
      </c>
      <c r="J83" s="21" t="s">
        <v>783</v>
      </c>
      <c r="K83" s="21"/>
      <c r="L83" s="21"/>
      <c r="M83" s="21"/>
      <c r="N83" s="22"/>
      <c r="O83" s="21"/>
    </row>
    <row r="84" spans="1:15">
      <c r="A84" s="7" t="s">
        <v>354</v>
      </c>
      <c r="B84" s="7" t="str">
        <f>VLOOKUP(A84,data!A:B,2,0)</f>
        <v>AUTOFOLD X REAR WHEEL BLK</v>
      </c>
      <c r="C84" s="7" t="str">
        <f>VLOOKUP(A84,data!A:C,3,0)</f>
        <v>830124-9939</v>
      </c>
      <c r="D84" s="21"/>
      <c r="E84" s="21"/>
      <c r="F84" s="21"/>
      <c r="G84" s="21" t="s">
        <v>783</v>
      </c>
      <c r="H84" s="21" t="s">
        <v>783</v>
      </c>
      <c r="I84" s="21" t="s">
        <v>783</v>
      </c>
      <c r="J84" s="21" t="s">
        <v>783</v>
      </c>
      <c r="K84" s="21"/>
      <c r="L84" s="21"/>
      <c r="M84" s="21"/>
      <c r="N84" s="22"/>
      <c r="O84" s="21" t="s">
        <v>783</v>
      </c>
    </row>
    <row r="85" spans="1:15">
      <c r="A85" s="7" t="s">
        <v>356</v>
      </c>
      <c r="B85" s="7" t="str">
        <f>VLOOKUP(A85,data!A:B,2,0)</f>
        <v>AUTOFOLD X REAR WHEEL WHT</v>
      </c>
      <c r="C85" s="7" t="str">
        <f>VLOOKUP(A85,data!A:C,3,0)</f>
        <v>830124-9938</v>
      </c>
      <c r="D85" s="21"/>
      <c r="E85" s="21"/>
      <c r="F85" s="21"/>
      <c r="G85" s="21" t="s">
        <v>783</v>
      </c>
      <c r="H85" s="21" t="s">
        <v>783</v>
      </c>
      <c r="I85" s="21" t="s">
        <v>783</v>
      </c>
      <c r="J85" s="21" t="s">
        <v>783</v>
      </c>
      <c r="K85" s="21"/>
      <c r="L85" s="21"/>
      <c r="M85" s="21"/>
      <c r="N85" s="22"/>
      <c r="O85" s="21" t="s">
        <v>783</v>
      </c>
    </row>
    <row r="86" spans="1:15">
      <c r="A86" s="7" t="s">
        <v>359</v>
      </c>
      <c r="B86" s="7" t="str">
        <f>VLOOKUP(A86,data!A:B,2,0)</f>
        <v>AUTOFOLD X WHEEL KNUCKLE L/BRAKE</v>
      </c>
      <c r="C86" s="7" t="str">
        <f>VLOOKUP(A86,data!A:C,3,0)</f>
        <v>606103-7B/R</v>
      </c>
      <c r="D86" s="21"/>
      <c r="E86" s="21"/>
      <c r="F86" s="21"/>
      <c r="G86" s="21" t="s">
        <v>783</v>
      </c>
      <c r="H86" s="21"/>
      <c r="I86" s="21"/>
      <c r="J86" s="21" t="s">
        <v>783</v>
      </c>
      <c r="K86" s="21"/>
      <c r="L86" s="21"/>
      <c r="M86" s="21"/>
      <c r="N86" s="22"/>
      <c r="O86" s="21"/>
    </row>
    <row r="87" spans="1:15">
      <c r="A87" s="7" t="s">
        <v>361</v>
      </c>
      <c r="B87" s="7" t="str">
        <f>VLOOKUP(A87,data!A:B,2,0)</f>
        <v>AUTOFOLD X WHEEL KNUCKLE RIGHT</v>
      </c>
      <c r="C87" s="7" t="str">
        <f>VLOOKUP(A87,data!A:C,3,0)</f>
        <v>606103-8B/R</v>
      </c>
      <c r="D87" s="21"/>
      <c r="E87" s="21"/>
      <c r="F87" s="21"/>
      <c r="G87" s="21" t="s">
        <v>783</v>
      </c>
      <c r="H87" s="21"/>
      <c r="I87" s="21"/>
      <c r="J87" s="21" t="s">
        <v>783</v>
      </c>
      <c r="K87" s="21"/>
      <c r="L87" s="21"/>
      <c r="M87" s="21"/>
      <c r="N87" s="22"/>
      <c r="O87" s="21"/>
    </row>
    <row r="88" spans="1:15">
      <c r="A88" s="7" t="s">
        <v>363</v>
      </c>
      <c r="B88" s="7" t="str">
        <f>VLOOKUP(A88,data!A:B,2,0)</f>
        <v>TI LITE BAG BOTTOM BLK</v>
      </c>
      <c r="C88" s="7" t="str">
        <f>VLOOKUP(A88,data!A:C,3,0)</f>
        <v>607500-6O.B</v>
      </c>
      <c r="D88" s="21"/>
      <c r="E88" s="21"/>
      <c r="F88" s="21"/>
      <c r="G88" s="21"/>
      <c r="H88" s="21"/>
      <c r="I88" s="21" t="s">
        <v>783</v>
      </c>
      <c r="J88" s="21"/>
      <c r="K88" s="21"/>
      <c r="L88" s="21"/>
      <c r="M88" s="21"/>
      <c r="N88" s="22"/>
      <c r="O88" s="21"/>
    </row>
    <row r="89" spans="1:15">
      <c r="A89" s="7" t="s">
        <v>365</v>
      </c>
      <c r="B89" s="7" t="str">
        <f>VLOOKUP(A89,data!A:B,2,0)</f>
        <v>TI LITE BAG BOTTOM GREY</v>
      </c>
      <c r="C89" s="7" t="str">
        <f>VLOOKUP(A89,data!A:C,3,0)</f>
        <v>607500-6112</v>
      </c>
      <c r="D89" s="21"/>
      <c r="E89" s="21"/>
      <c r="F89" s="21"/>
      <c r="G89" s="21"/>
      <c r="H89" s="21"/>
      <c r="I89" s="21" t="s">
        <v>783</v>
      </c>
      <c r="J89" s="21"/>
      <c r="K89" s="21"/>
      <c r="L89" s="21"/>
      <c r="M89" s="21"/>
      <c r="N89" s="22"/>
      <c r="O89" s="21"/>
    </row>
    <row r="90" spans="1:15">
      <c r="A90" s="7" t="s">
        <v>367</v>
      </c>
      <c r="B90" s="7" t="str">
        <f>VLOOKUP(A90,data!A:B,2,0)</f>
        <v>TI LITE BOLT SET</v>
      </c>
      <c r="C90" s="7" t="str">
        <f>VLOOKUP(A90,data!A:C,3,0)</f>
        <v>607500-11841</v>
      </c>
      <c r="D90" s="21"/>
      <c r="E90" s="21"/>
      <c r="F90" s="21"/>
      <c r="G90" s="21"/>
      <c r="H90" s="21"/>
      <c r="I90" s="21" t="s">
        <v>783</v>
      </c>
      <c r="J90" s="21"/>
      <c r="K90" s="21"/>
      <c r="L90" s="21"/>
      <c r="M90" s="21"/>
      <c r="N90" s="22"/>
      <c r="O90" s="21"/>
    </row>
    <row r="91" spans="1:15">
      <c r="A91" s="7" t="s">
        <v>370</v>
      </c>
      <c r="B91" s="7" t="str">
        <f>VLOOKUP(A91,data!A:B,2,0)</f>
        <v>TI LITE LOWER BAG HOLDER</v>
      </c>
      <c r="C91" s="7" t="str">
        <f>VLOOKUP(A91,data!A:C,3,0)</f>
        <v>607500-5O.B</v>
      </c>
      <c r="D91" s="21"/>
      <c r="E91" s="21"/>
      <c r="F91" s="21"/>
      <c r="G91" s="21"/>
      <c r="H91" s="21"/>
      <c r="I91" s="21" t="s">
        <v>783</v>
      </c>
      <c r="J91" s="21"/>
      <c r="K91" s="21"/>
      <c r="L91" s="21"/>
      <c r="M91" s="21"/>
      <c r="N91" s="22"/>
      <c r="O91" s="21"/>
    </row>
    <row r="92" spans="1:15">
      <c r="A92" s="7" t="s">
        <v>373</v>
      </c>
      <c r="B92" s="7" t="str">
        <f>VLOOKUP(A92,data!A:B,2,0)</f>
        <v>TI LITE LOWER BAG HOLDER</v>
      </c>
      <c r="C92" s="7" t="str">
        <f>VLOOKUP(A92,data!A:C,3,0)</f>
        <v>607500-5112</v>
      </c>
      <c r="D92" s="21"/>
      <c r="E92" s="21"/>
      <c r="F92" s="21"/>
      <c r="G92" s="21"/>
      <c r="H92" s="21"/>
      <c r="I92" s="21" t="s">
        <v>783</v>
      </c>
      <c r="J92" s="21"/>
      <c r="K92" s="21"/>
      <c r="L92" s="21"/>
      <c r="M92" s="21"/>
      <c r="N92" s="22"/>
      <c r="O92" s="21"/>
    </row>
    <row r="93" spans="1:15">
      <c r="A93" s="7" t="s">
        <v>375</v>
      </c>
      <c r="B93" s="7" t="str">
        <f>VLOOKUP(A93,data!A:B,2,0)</f>
        <v>TI LITE UPPER FLAPS BLACK</v>
      </c>
      <c r="C93" s="7" t="str">
        <f>VLOOKUP(A93,data!A:C,3,0)</f>
        <v>P250-607500A1</v>
      </c>
      <c r="D93" s="21"/>
      <c r="E93" s="21"/>
      <c r="F93" s="21"/>
      <c r="G93" s="21"/>
      <c r="H93" s="21"/>
      <c r="I93" s="21" t="s">
        <v>783</v>
      </c>
      <c r="J93" s="21"/>
      <c r="K93" s="21"/>
      <c r="L93" s="21"/>
      <c r="M93" s="21"/>
      <c r="N93" s="22"/>
      <c r="O93" s="21"/>
    </row>
    <row r="94" spans="1:15">
      <c r="A94" s="7" t="s">
        <v>378</v>
      </c>
      <c r="B94" s="7" t="str">
        <f>VLOOKUP(A94,data!A:B,2,0)</f>
        <v>TI LITE UPPER FLAPS GREY</v>
      </c>
      <c r="C94" s="7" t="str">
        <f>VLOOKUP(A94,data!A:C,3,0)</f>
        <v>P250-607500A2</v>
      </c>
      <c r="D94" s="21"/>
      <c r="E94" s="21"/>
      <c r="F94" s="21"/>
      <c r="G94" s="21"/>
      <c r="H94" s="21"/>
      <c r="I94" s="21" t="s">
        <v>783</v>
      </c>
      <c r="J94" s="21"/>
      <c r="K94" s="21"/>
      <c r="L94" s="21"/>
      <c r="M94" s="21"/>
      <c r="N94" s="22"/>
      <c r="O94" s="21"/>
    </row>
    <row r="95" spans="1:15">
      <c r="A95" s="7" t="s">
        <v>381</v>
      </c>
      <c r="B95" s="7" t="str">
        <f>VLOOKUP(A95,data!A:B,2,0)</f>
        <v>TI LITE FRONT WHEEL BLACK</v>
      </c>
      <c r="C95" s="7" t="str">
        <f>VLOOKUP(A95,data!A:C,3,0)</f>
        <v>607500-9O.B</v>
      </c>
      <c r="D95" s="21"/>
      <c r="E95" s="21"/>
      <c r="F95" s="21"/>
      <c r="G95" s="21" t="s">
        <v>783</v>
      </c>
      <c r="H95" s="21"/>
      <c r="I95" s="21" t="s">
        <v>783</v>
      </c>
      <c r="J95" s="21" t="s">
        <v>783</v>
      </c>
      <c r="K95" s="21"/>
      <c r="L95" s="21"/>
      <c r="M95" s="21"/>
      <c r="N95" s="22"/>
      <c r="O95" s="21"/>
    </row>
    <row r="96" spans="1:15">
      <c r="A96" s="7" t="s">
        <v>384</v>
      </c>
      <c r="B96" s="7" t="str">
        <f>VLOOKUP(A96,data!A:B,2,0)</f>
        <v>TI LITE FRONT WHEEL GREY</v>
      </c>
      <c r="C96" s="7" t="str">
        <f>VLOOKUP(A96,data!A:C,3,0)</f>
        <v>607500-9123</v>
      </c>
      <c r="D96" s="21"/>
      <c r="E96" s="21"/>
      <c r="F96" s="21"/>
      <c r="G96" s="21" t="s">
        <v>783</v>
      </c>
      <c r="H96" s="21"/>
      <c r="I96" s="21" t="s">
        <v>783</v>
      </c>
      <c r="J96" s="21" t="s">
        <v>783</v>
      </c>
      <c r="K96" s="21"/>
      <c r="L96" s="21"/>
      <c r="M96" s="21"/>
      <c r="N96" s="22"/>
      <c r="O96" s="21"/>
    </row>
    <row r="97" spans="1:15">
      <c r="A97" s="7" t="s">
        <v>387</v>
      </c>
      <c r="B97" s="7" t="str">
        <f>VLOOKUP(A97,data!A:B,2,0)</f>
        <v>TI LITE FRONT WHEEL HOLDER BLK</v>
      </c>
      <c r="C97" s="7" t="str">
        <f>VLOOKUP(A97,data!A:C,3,0)</f>
        <v>607500-10C95</v>
      </c>
      <c r="D97" s="21"/>
      <c r="E97" s="21"/>
      <c r="F97" s="21"/>
      <c r="G97" s="21"/>
      <c r="H97" s="21"/>
      <c r="I97" s="21" t="s">
        <v>783</v>
      </c>
      <c r="J97" s="21"/>
      <c r="K97" s="21"/>
      <c r="L97" s="21"/>
      <c r="M97" s="21"/>
      <c r="N97" s="22"/>
      <c r="O97" s="21"/>
    </row>
    <row r="98" spans="1:15">
      <c r="A98" s="7" t="s">
        <v>390</v>
      </c>
      <c r="B98" s="7" t="str">
        <f>VLOOKUP(A98,data!A:B,2,0)</f>
        <v>TI LITE FRONT WHEEL HOLDER GREY</v>
      </c>
      <c r="C98" s="7" t="str">
        <f>VLOOKUP(A98,data!A:C,3,0)</f>
        <v>607500-10K09</v>
      </c>
      <c r="D98" s="21"/>
      <c r="E98" s="21"/>
      <c r="F98" s="21"/>
      <c r="G98" s="21"/>
      <c r="H98" s="21"/>
      <c r="I98" s="21" t="s">
        <v>783</v>
      </c>
      <c r="J98" s="21"/>
      <c r="K98" s="21"/>
      <c r="L98" s="21"/>
      <c r="M98" s="21"/>
      <c r="N98" s="22"/>
      <c r="O98" s="21"/>
    </row>
    <row r="99" spans="1:15">
      <c r="A99" s="7" t="s">
        <v>393</v>
      </c>
      <c r="B99" s="7" t="str">
        <f>VLOOKUP(A99,data!A:B,2,0)</f>
        <v>TI LITE HANDLE SET BLACK</v>
      </c>
      <c r="C99" s="7" t="str">
        <f>VLOOKUP(A99,data!A:C,3,0)</f>
        <v>607500-1C95</v>
      </c>
      <c r="D99" s="21"/>
      <c r="E99" s="21"/>
      <c r="F99" s="21"/>
      <c r="G99" s="21"/>
      <c r="H99" s="21"/>
      <c r="I99" s="21" t="s">
        <v>783</v>
      </c>
      <c r="J99" s="21"/>
      <c r="K99" s="21"/>
      <c r="L99" s="21"/>
      <c r="M99" s="21"/>
      <c r="N99" s="22"/>
      <c r="O99" s="21"/>
    </row>
    <row r="100" spans="1:15">
      <c r="A100" s="7" t="s">
        <v>396</v>
      </c>
      <c r="B100" s="7" t="str">
        <f>VLOOKUP(A100,data!A:B,2,0)</f>
        <v>TI LITE HANDLE SET GREY</v>
      </c>
      <c r="C100" s="7" t="str">
        <f>VLOOKUP(A100,data!A:C,3,0)</f>
        <v>607500-1K09</v>
      </c>
      <c r="D100" s="21"/>
      <c r="E100" s="21"/>
      <c r="F100" s="21"/>
      <c r="G100" s="21"/>
      <c r="H100" s="21"/>
      <c r="I100" s="21" t="s">
        <v>783</v>
      </c>
      <c r="J100" s="21"/>
      <c r="K100" s="21"/>
      <c r="L100" s="21"/>
      <c r="M100" s="21"/>
      <c r="N100" s="22"/>
      <c r="O100" s="21"/>
    </row>
    <row r="101" spans="1:15">
      <c r="A101" s="7" t="s">
        <v>399</v>
      </c>
      <c r="B101" s="7" t="str">
        <f>VLOOKUP(A101,data!A:B,2,0)</f>
        <v>TI LITE LOWER FRAME LEFT BLK</v>
      </c>
      <c r="C101" s="7" t="str">
        <f>VLOOKUP(A101,data!A:C,3,0)</f>
        <v>607500-7C95</v>
      </c>
      <c r="D101" s="21"/>
      <c r="E101" s="21"/>
      <c r="F101" s="21"/>
      <c r="G101" s="21"/>
      <c r="H101" s="21"/>
      <c r="I101" s="21" t="s">
        <v>783</v>
      </c>
      <c r="J101" s="21"/>
      <c r="K101" s="21"/>
      <c r="L101" s="21"/>
      <c r="M101" s="21"/>
      <c r="N101" s="22"/>
      <c r="O101" s="21"/>
    </row>
    <row r="102" spans="1:15">
      <c r="A102" s="7" t="s">
        <v>402</v>
      </c>
      <c r="B102" s="7" t="str">
        <f>VLOOKUP(A102,data!A:B,2,0)</f>
        <v>TI LITE LOWER FRAME LEFT GRY</v>
      </c>
      <c r="C102" s="7" t="str">
        <f>VLOOKUP(A102,data!A:C,3,0)</f>
        <v>607500-7K09</v>
      </c>
      <c r="D102" s="21"/>
      <c r="E102" s="21"/>
      <c r="F102" s="21"/>
      <c r="G102" s="21"/>
      <c r="H102" s="21"/>
      <c r="I102" s="21" t="s">
        <v>783</v>
      </c>
      <c r="J102" s="21"/>
      <c r="K102" s="21"/>
      <c r="L102" s="21"/>
      <c r="M102" s="21"/>
      <c r="N102" s="22"/>
      <c r="O102" s="21"/>
    </row>
    <row r="103" spans="1:15">
      <c r="A103" s="7" t="s">
        <v>405</v>
      </c>
      <c r="B103" s="7" t="str">
        <f>VLOOKUP(A103,data!A:B,2,0)</f>
        <v>TI LITE LOWER FRAME RIGHT BLK</v>
      </c>
      <c r="C103" s="7" t="str">
        <f>VLOOKUP(A103,data!A:C,3,0)</f>
        <v>607500-8C95</v>
      </c>
      <c r="D103" s="21"/>
      <c r="E103" s="21"/>
      <c r="F103" s="21"/>
      <c r="G103" s="21"/>
      <c r="H103" s="21"/>
      <c r="I103" s="21" t="s">
        <v>783</v>
      </c>
      <c r="J103" s="21"/>
      <c r="K103" s="21"/>
      <c r="L103" s="21"/>
      <c r="M103" s="21"/>
      <c r="N103" s="22"/>
      <c r="O103" s="21"/>
    </row>
    <row r="104" spans="1:15">
      <c r="A104" s="7" t="s">
        <v>408</v>
      </c>
      <c r="B104" s="7" t="str">
        <f>VLOOKUP(A104,data!A:B,2,0)</f>
        <v>TI LITE LOWER FRAME RIGHT GRY</v>
      </c>
      <c r="C104" s="7" t="str">
        <f>VLOOKUP(A104,data!A:C,3,0)</f>
        <v>607500-8K09</v>
      </c>
      <c r="D104" s="21"/>
      <c r="E104" s="21"/>
      <c r="F104" s="21"/>
      <c r="G104" s="21"/>
      <c r="H104" s="21"/>
      <c r="I104" s="21" t="s">
        <v>783</v>
      </c>
      <c r="J104" s="21"/>
      <c r="K104" s="21"/>
      <c r="L104" s="21"/>
      <c r="M104" s="21"/>
      <c r="N104" s="22"/>
      <c r="O104" s="21"/>
    </row>
    <row r="105" spans="1:15">
      <c r="A105" s="7" t="s">
        <v>411</v>
      </c>
      <c r="B105" s="7" t="str">
        <f>VLOOKUP(A105,data!A:B,2,0)</f>
        <v>TI LITE REAR WHEEL BLACK</v>
      </c>
      <c r="C105" s="7" t="str">
        <f>VLOOKUP(A105,data!A:C,3,0)</f>
        <v>P2200_607730A14</v>
      </c>
      <c r="D105" s="21"/>
      <c r="E105" s="21"/>
      <c r="F105" s="21" t="s">
        <v>783</v>
      </c>
      <c r="G105" s="21" t="s">
        <v>783</v>
      </c>
      <c r="H105" s="21"/>
      <c r="I105" s="21" t="s">
        <v>783</v>
      </c>
      <c r="J105" s="21" t="s">
        <v>783</v>
      </c>
      <c r="K105" s="21"/>
      <c r="L105" s="21" t="s">
        <v>783</v>
      </c>
      <c r="M105" s="21"/>
      <c r="N105" s="22"/>
      <c r="O105" s="21" t="s">
        <v>783</v>
      </c>
    </row>
    <row r="106" spans="1:15">
      <c r="A106" s="7" t="s">
        <v>414</v>
      </c>
      <c r="B106" s="7" t="str">
        <f>VLOOKUP(A106,data!A:B,2,0)</f>
        <v>TI LITE REAR WHEEL GREY</v>
      </c>
      <c r="C106" s="7" t="str">
        <f>VLOOKUP(A106,data!A:C,3,0)</f>
        <v>P2200_607730A12</v>
      </c>
      <c r="D106" s="21"/>
      <c r="E106" s="21"/>
      <c r="F106" s="21" t="s">
        <v>783</v>
      </c>
      <c r="G106" s="21" t="s">
        <v>783</v>
      </c>
      <c r="H106" s="21"/>
      <c r="I106" s="21" t="s">
        <v>783</v>
      </c>
      <c r="J106" s="21" t="s">
        <v>783</v>
      </c>
      <c r="K106" s="21"/>
      <c r="L106" s="21" t="s">
        <v>783</v>
      </c>
      <c r="M106" s="21"/>
      <c r="N106" s="22"/>
      <c r="O106" s="21" t="s">
        <v>783</v>
      </c>
    </row>
    <row r="107" spans="1:15">
      <c r="A107" s="7" t="s">
        <v>417</v>
      </c>
      <c r="B107" s="7" t="str">
        <f>VLOOKUP(A107,data!A:B,2,0)</f>
        <v>BIG MAX UNI SCORECARDHOLDER CLIP</v>
      </c>
      <c r="C107" s="7" t="str">
        <f>VLOOKUP(A107,data!A:C,3,0)</f>
        <v xml:space="preserve">FITS FF/X/TI ONE/TI LITE/IQ360 </v>
      </c>
      <c r="D107" s="21"/>
      <c r="E107" s="21"/>
      <c r="F107" s="21" t="s">
        <v>783</v>
      </c>
      <c r="G107" s="21" t="s">
        <v>783</v>
      </c>
      <c r="H107" s="21"/>
      <c r="I107" s="21" t="s">
        <v>783</v>
      </c>
      <c r="J107" s="21" t="s">
        <v>783</v>
      </c>
      <c r="K107" s="21"/>
      <c r="L107" s="21" t="s">
        <v>783</v>
      </c>
      <c r="M107" s="21" t="s">
        <v>783</v>
      </c>
      <c r="N107" s="22"/>
      <c r="O107" s="21"/>
    </row>
    <row r="108" spans="1:15">
      <c r="A108" s="7" t="s">
        <v>419</v>
      </c>
      <c r="B108" s="7" t="str">
        <f>VLOOKUP(A108,data!A:B,2,0)</f>
        <v>TI LITE UPPER FRAME BLK</v>
      </c>
      <c r="C108" s="7" t="str">
        <f>VLOOKUP(A108,data!A:C,3,0)</f>
        <v>607500-2C95</v>
      </c>
      <c r="D108" s="21"/>
      <c r="E108" s="21"/>
      <c r="F108" s="21"/>
      <c r="G108" s="21"/>
      <c r="H108" s="21"/>
      <c r="I108" s="21" t="s">
        <v>783</v>
      </c>
      <c r="J108" s="21"/>
      <c r="K108" s="21"/>
      <c r="L108" s="21"/>
      <c r="M108" s="21"/>
      <c r="N108" s="22"/>
      <c r="O108" s="21"/>
    </row>
    <row r="109" spans="1:15">
      <c r="A109" s="7" t="s">
        <v>421</v>
      </c>
      <c r="B109" s="7" t="str">
        <f>VLOOKUP(A109,data!A:B,2,0)</f>
        <v>TI LITE UPPER FRAME GREY</v>
      </c>
      <c r="C109" s="7" t="str">
        <f>VLOOKUP(A109,data!A:C,3,0)</f>
        <v>607500-2K09</v>
      </c>
      <c r="D109" s="21"/>
      <c r="E109" s="21"/>
      <c r="F109" s="21"/>
      <c r="G109" s="21"/>
      <c r="H109" s="21"/>
      <c r="I109" s="21" t="s">
        <v>783</v>
      </c>
      <c r="J109" s="21"/>
      <c r="K109" s="21"/>
      <c r="L109" s="21"/>
      <c r="M109" s="21"/>
      <c r="N109" s="22"/>
      <c r="O109" s="21"/>
    </row>
    <row r="110" spans="1:15">
      <c r="A110" s="7" t="s">
        <v>423</v>
      </c>
      <c r="B110" s="7" t="str">
        <f>VLOOKUP(A110,data!A:B,2,0)</f>
        <v>TI LITE WHEEL BRAKE BLACK</v>
      </c>
      <c r="C110" s="7" t="str">
        <f>VLOOKUP(A110,data!A:C,3,0)</f>
        <v>PJ36075_AO.B</v>
      </c>
      <c r="D110" s="21"/>
      <c r="E110" s="21"/>
      <c r="F110" s="21"/>
      <c r="G110" s="21"/>
      <c r="H110" s="21"/>
      <c r="I110" s="21" t="s">
        <v>783</v>
      </c>
      <c r="J110" s="21"/>
      <c r="K110" s="21"/>
      <c r="L110" s="21"/>
      <c r="M110" s="21"/>
      <c r="N110" s="22"/>
      <c r="O110" s="21"/>
    </row>
    <row r="111" spans="1:15">
      <c r="A111" s="7" t="s">
        <v>426</v>
      </c>
      <c r="B111" s="7" t="str">
        <f>VLOOKUP(A111,data!A:B,2,0)</f>
        <v>TI LITE WHEEL BRAKE GREY</v>
      </c>
      <c r="C111" s="7" t="str">
        <f>VLOOKUP(A111,data!A:C,3,0)</f>
        <v>PJ36075_A112</v>
      </c>
      <c r="D111" s="21"/>
      <c r="E111" s="21"/>
      <c r="F111" s="21"/>
      <c r="G111" s="21"/>
      <c r="H111" s="21"/>
      <c r="I111" s="21" t="s">
        <v>783</v>
      </c>
      <c r="J111" s="21"/>
      <c r="K111" s="21"/>
      <c r="L111" s="21"/>
      <c r="M111" s="21"/>
      <c r="N111" s="22"/>
      <c r="O111" s="21"/>
    </row>
    <row r="112" spans="1:15">
      <c r="A112" s="7" t="s">
        <v>311</v>
      </c>
      <c r="B112" s="7" t="str">
        <f>VLOOKUP(A112,data!A:B,2,0)</f>
        <v>TI ONE UPPER WINGS + STRAP</v>
      </c>
      <c r="C112" s="7" t="str">
        <f>VLOOKUP(A112,data!A:C,3,0)</f>
        <v>PG0051043AO.B</v>
      </c>
      <c r="D112" s="21"/>
      <c r="E112" s="21"/>
      <c r="F112" s="21"/>
      <c r="G112" s="21"/>
      <c r="H112" s="21"/>
      <c r="I112" s="21"/>
      <c r="J112" s="21" t="s">
        <v>783</v>
      </c>
      <c r="K112" s="21"/>
      <c r="L112" s="21"/>
      <c r="M112" s="21"/>
      <c r="N112" s="22"/>
      <c r="O112" s="21"/>
    </row>
    <row r="113" spans="1:15">
      <c r="A113" s="7" t="s">
        <v>313</v>
      </c>
      <c r="B113" s="7" t="str">
        <f>VLOOKUP(A113,data!A:B,2,0)</f>
        <v>TI ONE FRONT FORK</v>
      </c>
      <c r="C113" s="7" t="str">
        <f>VLOOKUP(A113,data!A:C,3,0)</f>
        <v>607723-4C95</v>
      </c>
      <c r="D113" s="21"/>
      <c r="E113" s="21"/>
      <c r="F113" s="21"/>
      <c r="G113" s="21"/>
      <c r="H113" s="21"/>
      <c r="I113" s="21"/>
      <c r="J113" s="21" t="s">
        <v>783</v>
      </c>
      <c r="K113" s="21"/>
      <c r="L113" s="21"/>
      <c r="M113" s="21"/>
      <c r="N113" s="22"/>
      <c r="O113" s="21"/>
    </row>
    <row r="114" spans="1:15">
      <c r="A114" s="7" t="s">
        <v>316</v>
      </c>
      <c r="B114" s="7" t="str">
        <f>VLOOKUP(A114,data!A:B,2,0)</f>
        <v>TI ONE FRONT WHEEL BLK</v>
      </c>
      <c r="C114" s="7" t="str">
        <f>VLOOKUP(A114,data!A:C,3,0)</f>
        <v>830124-22939</v>
      </c>
      <c r="D114" s="21"/>
      <c r="E114" s="21"/>
      <c r="F114" s="21"/>
      <c r="G114" s="21" t="s">
        <v>783</v>
      </c>
      <c r="H114" s="21" t="s">
        <v>783</v>
      </c>
      <c r="I114" s="21" t="s">
        <v>783</v>
      </c>
      <c r="J114" s="21" t="s">
        <v>783</v>
      </c>
      <c r="K114" s="21"/>
      <c r="L114" s="21"/>
      <c r="M114" s="21"/>
      <c r="N114" s="22" t="s">
        <v>783</v>
      </c>
      <c r="O114" s="21" t="s">
        <v>783</v>
      </c>
    </row>
    <row r="115" spans="1:15">
      <c r="A115" s="7" t="s">
        <v>319</v>
      </c>
      <c r="B115" s="7" t="str">
        <f>VLOOKUP(A115,data!A:B,2,0)</f>
        <v>TI ONE FRONT WHEEL HOUSING</v>
      </c>
      <c r="C115" s="7" t="str">
        <f>VLOOKUP(A115,data!A:C,3,0)</f>
        <v>606103-13C95</v>
      </c>
      <c r="D115" s="21"/>
      <c r="E115" s="21"/>
      <c r="F115" s="21"/>
      <c r="G115" s="21"/>
      <c r="H115" s="21"/>
      <c r="I115" s="21"/>
      <c r="J115" s="21" t="s">
        <v>783</v>
      </c>
      <c r="K115" s="21"/>
      <c r="L115" s="21"/>
      <c r="M115" s="21"/>
      <c r="N115" s="22"/>
      <c r="O115" s="21"/>
    </row>
    <row r="116" spans="1:15">
      <c r="A116" s="7" t="s">
        <v>322</v>
      </c>
      <c r="B116" s="7" t="str">
        <f>VLOOKUP(A116,data!A:B,2,0)</f>
        <v>TI ONE HANDLE TUBE BLK</v>
      </c>
      <c r="C116" s="7" t="str">
        <f>VLOOKUP(A116,data!A:C,3,0)</f>
        <v>607731-1C95</v>
      </c>
      <c r="D116" s="21"/>
      <c r="E116" s="21"/>
      <c r="F116" s="21"/>
      <c r="G116" s="21"/>
      <c r="H116" s="21"/>
      <c r="I116" s="21"/>
      <c r="J116" s="21" t="s">
        <v>783</v>
      </c>
      <c r="K116" s="21"/>
      <c r="L116" s="21"/>
      <c r="M116" s="21"/>
      <c r="N116" s="22"/>
      <c r="O116" s="21"/>
    </row>
    <row r="117" spans="1:15">
      <c r="A117" s="7" t="s">
        <v>325</v>
      </c>
      <c r="B117" s="7" t="str">
        <f>VLOOKUP(A117,data!A:B,2,0)</f>
        <v>TI ONE REAR WHEEL BLK</v>
      </c>
      <c r="C117" s="7" t="str">
        <f>VLOOKUP(A117,data!A:C,3,0)</f>
        <v>830124-9939</v>
      </c>
      <c r="D117" s="21"/>
      <c r="E117" s="21"/>
      <c r="F117" s="21"/>
      <c r="G117" s="21" t="s">
        <v>783</v>
      </c>
      <c r="H117" s="21"/>
      <c r="I117" s="21"/>
      <c r="J117" s="21" t="s">
        <v>783</v>
      </c>
      <c r="K117" s="21"/>
      <c r="L117" s="21"/>
      <c r="M117" s="21"/>
      <c r="N117" s="22"/>
      <c r="O117" s="21"/>
    </row>
    <row r="118" spans="1:15">
      <c r="A118" s="7" t="s">
        <v>328</v>
      </c>
      <c r="B118" s="7" t="str">
        <f>VLOOKUP(A118,data!A:B,2,0)</f>
        <v>TI ONE WHEEL KNUCKLE L/BRAKE</v>
      </c>
      <c r="C118" s="7" t="str">
        <f>VLOOKUP(A118,data!A:C,3,0)</f>
        <v>606103-7B/R</v>
      </c>
      <c r="D118" s="21"/>
      <c r="E118" s="21"/>
      <c r="F118" s="21"/>
      <c r="G118" s="21" t="s">
        <v>783</v>
      </c>
      <c r="H118" s="21"/>
      <c r="I118" s="21"/>
      <c r="J118" s="21" t="s">
        <v>783</v>
      </c>
      <c r="K118" s="21"/>
      <c r="L118" s="21"/>
      <c r="M118" s="21"/>
      <c r="N118" s="22"/>
      <c r="O118" s="21"/>
    </row>
    <row r="119" spans="1:15">
      <c r="A119" s="7" t="s">
        <v>330</v>
      </c>
      <c r="B119" s="7" t="str">
        <f>VLOOKUP(A119,data!A:B,2,0)</f>
        <v>TI ONE WHEEL KNUCKLE RIGHT</v>
      </c>
      <c r="C119" s="7" t="str">
        <f>VLOOKUP(A119,data!A:C,3,0)</f>
        <v>606103-8B/R</v>
      </c>
      <c r="D119" s="21"/>
      <c r="E119" s="21"/>
      <c r="F119" s="21"/>
      <c r="G119" s="21" t="s">
        <v>783</v>
      </c>
      <c r="H119" s="21"/>
      <c r="I119" s="21"/>
      <c r="J119" s="21" t="s">
        <v>783</v>
      </c>
      <c r="K119" s="21"/>
      <c r="L119" s="21"/>
      <c r="M119" s="21"/>
      <c r="N119" s="22"/>
      <c r="O119" s="21"/>
    </row>
    <row r="120" spans="1:15">
      <c r="A120" s="7" t="s">
        <v>23</v>
      </c>
      <c r="B120" s="7" t="str">
        <f>VLOOKUP(A120,data!A:B,2,0)</f>
        <v>MAX WHEELER Upper Brc + bungee</v>
      </c>
      <c r="C120" s="7" t="str">
        <f>VLOOKUP(A120,data!A:C,3,0)</f>
        <v>(PG0062001B/R)</v>
      </c>
      <c r="D120" s="21"/>
      <c r="E120" s="21"/>
      <c r="F120" s="21"/>
      <c r="G120" s="21"/>
      <c r="H120" s="21"/>
      <c r="I120" s="21"/>
      <c r="J120" s="21"/>
      <c r="K120" s="21" t="s">
        <v>783</v>
      </c>
      <c r="L120" s="21"/>
      <c r="M120" s="21"/>
      <c r="N120" s="22"/>
      <c r="O120" s="21"/>
    </row>
    <row r="121" spans="1:15">
      <c r="A121" s="7" t="s">
        <v>26</v>
      </c>
      <c r="B121" s="7" t="str">
        <f>VLOOKUP(A121,data!A:B,2,0)</f>
        <v>MAX WHEELER LOWER BAGSTRAP</v>
      </c>
      <c r="C121" s="7" t="str">
        <f>VLOOKUP(A121,data!A:C,3,0)</f>
        <v>P250-606100A2</v>
      </c>
      <c r="D121" s="21"/>
      <c r="E121" s="21"/>
      <c r="F121" s="21"/>
      <c r="G121" s="21"/>
      <c r="H121" s="21"/>
      <c r="I121" s="21"/>
      <c r="J121" s="21"/>
      <c r="K121" s="21" t="s">
        <v>783</v>
      </c>
      <c r="L121" s="21"/>
      <c r="M121" s="21"/>
      <c r="N121" s="22"/>
      <c r="O121" s="21"/>
    </row>
    <row r="122" spans="1:15">
      <c r="A122" s="7" t="s">
        <v>29</v>
      </c>
      <c r="B122" s="7" t="str">
        <f>VLOOKUP(A122,data!A:B,2,0)</f>
        <v>MAX WHEELER UPPER BAGSTRAP</v>
      </c>
      <c r="C122" s="7" t="str">
        <f>VLOOKUP(A122,data!A:C,3,0)</f>
        <v>P250-606100A1</v>
      </c>
      <c r="D122" s="21"/>
      <c r="E122" s="21"/>
      <c r="F122" s="21"/>
      <c r="G122" s="21"/>
      <c r="H122" s="21"/>
      <c r="I122" s="21"/>
      <c r="J122" s="21"/>
      <c r="K122" s="21" t="s">
        <v>783</v>
      </c>
      <c r="L122" s="21"/>
      <c r="M122" s="21"/>
      <c r="N122" s="22"/>
      <c r="O122" s="21"/>
    </row>
    <row r="123" spans="1:15">
      <c r="A123" s="7" t="s">
        <v>32</v>
      </c>
      <c r="B123" s="7" t="str">
        <f>VLOOKUP(A123,data!A:B,2,0)</f>
        <v xml:space="preserve">MAX WHEELER Cooler Bag </v>
      </c>
      <c r="C123" s="7" t="str">
        <f>VLOOKUP(A123,data!A:C,3,0)</f>
        <v>(03055306AO.B)</v>
      </c>
      <c r="D123" s="21"/>
      <c r="E123" s="21"/>
      <c r="F123" s="21"/>
      <c r="G123" s="21"/>
      <c r="H123" s="21"/>
      <c r="I123" s="21"/>
      <c r="J123" s="21"/>
      <c r="K123" s="21" t="s">
        <v>783</v>
      </c>
      <c r="L123" s="21"/>
      <c r="M123" s="21"/>
      <c r="N123" s="22"/>
      <c r="O123" s="21"/>
    </row>
    <row r="124" spans="1:15">
      <c r="A124" s="7" t="s">
        <v>35</v>
      </c>
      <c r="B124" s="7" t="str">
        <f>VLOOKUP(A124,data!A:B,2,0)</f>
        <v>MAX WHEELER Folding Mecanism</v>
      </c>
      <c r="C124" s="7" t="str">
        <f>VLOOKUP(A124,data!A:C,3,0)</f>
        <v>(609605-3B/R)</v>
      </c>
      <c r="D124" s="21"/>
      <c r="E124" s="21"/>
      <c r="F124" s="21"/>
      <c r="G124" s="21"/>
      <c r="H124" s="21"/>
      <c r="I124" s="21"/>
      <c r="J124" s="21"/>
      <c r="K124" s="21" t="s">
        <v>783</v>
      </c>
      <c r="L124" s="21"/>
      <c r="M124" s="21"/>
      <c r="N124" s="22"/>
      <c r="O124" s="21"/>
    </row>
    <row r="125" spans="1:15">
      <c r="A125" s="7" t="s">
        <v>38</v>
      </c>
      <c r="B125" s="7" t="str">
        <f>VLOOKUP(A125,data!A:B,2,0)</f>
        <v>Wheeler - Slim Front Wheel</v>
      </c>
      <c r="C125" s="7" t="str">
        <f>VLOOKUP(A125,data!A:C,3,0)</f>
        <v>Black (609605-18939)</v>
      </c>
      <c r="D125" s="21"/>
      <c r="E125" s="21"/>
      <c r="F125" s="21"/>
      <c r="G125" s="21"/>
      <c r="H125" s="21"/>
      <c r="I125" s="21"/>
      <c r="J125" s="21"/>
      <c r="K125" s="21" t="s">
        <v>783</v>
      </c>
      <c r="L125" s="21"/>
      <c r="M125" s="21"/>
      <c r="N125" s="22"/>
      <c r="O125" s="21"/>
    </row>
    <row r="126" spans="1:15">
      <c r="A126" s="7" t="s">
        <v>41</v>
      </c>
      <c r="B126" s="7" t="str">
        <f>VLOOKUP(A126,data!A:B,2,0)</f>
        <v>Wheeler - Slim Front Wheel</v>
      </c>
      <c r="C126" s="7" t="str">
        <f>VLOOKUP(A126,data!A:C,3,0)</f>
        <v>White (609605-18938)</v>
      </c>
      <c r="D126" s="21"/>
      <c r="E126" s="21"/>
      <c r="F126" s="21"/>
      <c r="G126" s="21"/>
      <c r="H126" s="21"/>
      <c r="I126" s="21"/>
      <c r="J126" s="21"/>
      <c r="K126" s="21" t="s">
        <v>783</v>
      </c>
      <c r="L126" s="21"/>
      <c r="M126" s="21"/>
      <c r="N126" s="22"/>
      <c r="O126" s="21"/>
    </row>
    <row r="127" spans="1:15">
      <c r="A127" s="7" t="s">
        <v>43</v>
      </c>
      <c r="B127" s="7" t="str">
        <f>VLOOKUP(A127,data!A:B,2,0)</f>
        <v>MAX WHEELER MAGNET FOR SCORECA</v>
      </c>
      <c r="C127" s="7" t="str">
        <f>VLOOKUP(A127,data!A:C,3,0)</f>
        <v>AUTOFOLD, Z360 (760207-5NON)</v>
      </c>
      <c r="D127" s="21"/>
      <c r="E127" s="21"/>
      <c r="F127" s="21"/>
      <c r="G127" s="21"/>
      <c r="H127" s="21" t="s">
        <v>783</v>
      </c>
      <c r="I127" s="21"/>
      <c r="J127" s="21"/>
      <c r="K127" s="21" t="s">
        <v>783</v>
      </c>
      <c r="L127" s="21"/>
      <c r="M127" s="21"/>
      <c r="N127" s="22"/>
      <c r="O127" s="21"/>
    </row>
    <row r="128" spans="1:15">
      <c r="A128" s="7" t="s">
        <v>46</v>
      </c>
      <c r="B128" s="7" t="str">
        <f>VLOOKUP(A128,data!A:B,2,0)</f>
        <v>MAX WHEELER Slim Rear Wheel</v>
      </c>
      <c r="C128" s="7" t="str">
        <f>VLOOKUP(A128,data!A:C,3,0)</f>
        <v>Black (609605-7939)</v>
      </c>
      <c r="D128" s="21"/>
      <c r="E128" s="21"/>
      <c r="F128" s="21"/>
      <c r="G128" s="21"/>
      <c r="H128" s="21"/>
      <c r="I128" s="21"/>
      <c r="J128" s="21"/>
      <c r="K128" s="21" t="s">
        <v>783</v>
      </c>
      <c r="L128" s="21"/>
      <c r="M128" s="21"/>
      <c r="N128" s="22"/>
      <c r="O128" s="21"/>
    </row>
    <row r="129" spans="1:15">
      <c r="A129" s="7" t="s">
        <v>49</v>
      </c>
      <c r="B129" s="7" t="str">
        <f>VLOOKUP(A129,data!A:B,2,0)</f>
        <v>MAX WHEELER Slim Rear Wheel</v>
      </c>
      <c r="C129" s="7" t="str">
        <f>VLOOKUP(A129,data!A:C,3,0)</f>
        <v>White (609605-7938)</v>
      </c>
      <c r="D129" s="21"/>
      <c r="E129" s="21"/>
      <c r="F129" s="21"/>
      <c r="G129" s="21"/>
      <c r="H129" s="21"/>
      <c r="I129" s="21"/>
      <c r="J129" s="21"/>
      <c r="K129" s="21" t="s">
        <v>783</v>
      </c>
      <c r="L129" s="21"/>
      <c r="M129" s="21"/>
      <c r="N129" s="22"/>
      <c r="O129" s="21"/>
    </row>
    <row r="130" spans="1:15">
      <c r="A130" s="7" t="s">
        <v>52</v>
      </c>
      <c r="B130" s="7" t="str">
        <f>VLOOKUP(A130,data!A:B,2,0)</f>
        <v>MAX WHEELER Wh.brc + Brk</v>
      </c>
      <c r="C130" s="7" t="str">
        <f>VLOOKUP(A130,data!A:C,3,0)</f>
        <v>(609605-8B/R) Right</v>
      </c>
      <c r="D130" s="21"/>
      <c r="E130" s="21"/>
      <c r="F130" s="21"/>
      <c r="G130" s="21"/>
      <c r="H130" s="21"/>
      <c r="I130" s="21"/>
      <c r="J130" s="21"/>
      <c r="K130" s="21" t="s">
        <v>783</v>
      </c>
      <c r="L130" s="21"/>
      <c r="M130" s="21"/>
      <c r="N130" s="22"/>
      <c r="O130" s="21"/>
    </row>
    <row r="131" spans="1:15">
      <c r="A131" s="7" t="s">
        <v>55</v>
      </c>
      <c r="B131" s="7" t="str">
        <f>VLOOKUP(A131,data!A:B,2,0)</f>
        <v xml:space="preserve">MAX WHEELER Wheelmechanism </v>
      </c>
      <c r="C131" s="7" t="str">
        <f>VLOOKUP(A131,data!A:C,3,0)</f>
        <v>(609605-13B/R) Left</v>
      </c>
      <c r="D131" s="21"/>
      <c r="E131" s="21"/>
      <c r="F131" s="21"/>
      <c r="G131" s="21"/>
      <c r="H131" s="21"/>
      <c r="I131" s="21"/>
      <c r="J131" s="21"/>
      <c r="K131" s="21" t="s">
        <v>783</v>
      </c>
      <c r="L131" s="21"/>
      <c r="M131" s="21"/>
      <c r="N131" s="22"/>
      <c r="O131" s="21"/>
    </row>
    <row r="132" spans="1:15">
      <c r="A132" s="7" t="s">
        <v>201</v>
      </c>
      <c r="B132" s="7" t="str">
        <f>VLOOKUP(A132,data!A:B,2,0)</f>
        <v>MAX IQ360 LOWER BAG BRACKET</v>
      </c>
      <c r="C132" s="7" t="str">
        <f>VLOOKUP(A132,data!A:C,3,0)</f>
        <v/>
      </c>
      <c r="D132" s="21"/>
      <c r="E132" s="21"/>
      <c r="F132" s="21"/>
      <c r="G132" s="21"/>
      <c r="H132" s="21"/>
      <c r="I132" s="21"/>
      <c r="J132" s="21"/>
      <c r="K132" s="21"/>
      <c r="L132" s="21" t="s">
        <v>783</v>
      </c>
      <c r="M132" s="21"/>
      <c r="N132" s="22"/>
      <c r="O132" s="21"/>
    </row>
    <row r="133" spans="1:15">
      <c r="A133" s="7" t="s">
        <v>203</v>
      </c>
      <c r="B133" s="7" t="str">
        <f>VLOOKUP(A133,data!A:B,2,0)</f>
        <v>MAX IQ 360 FRONT WHEEL SET</v>
      </c>
      <c r="C133" s="7" t="str">
        <f>VLOOKUP(A133,data!A:C,3,0)</f>
        <v>Blk/blk (P2203_830150A1)</v>
      </c>
      <c r="D133" s="21"/>
      <c r="E133" s="21"/>
      <c r="F133" s="21"/>
      <c r="G133" s="21"/>
      <c r="H133" s="21"/>
      <c r="I133" s="21"/>
      <c r="J133" s="21"/>
      <c r="K133" s="21"/>
      <c r="L133" s="21" t="s">
        <v>783</v>
      </c>
      <c r="M133" s="21"/>
      <c r="N133" s="22"/>
      <c r="O133" s="21"/>
    </row>
    <row r="134" spans="1:15">
      <c r="A134" s="7" t="s">
        <v>206</v>
      </c>
      <c r="B134" s="7" t="str">
        <f>VLOOKUP(A134,data!A:B,2,0)</f>
        <v>MAX IQ 360 FRONT WHEEL SET</v>
      </c>
      <c r="C134" s="7" t="str">
        <f>VLOOKUP(A134,data!A:C,3,0)</f>
        <v>Wht/blk (P2203_830150A10)</v>
      </c>
      <c r="D134" s="21"/>
      <c r="E134" s="21"/>
      <c r="F134" s="21"/>
      <c r="G134" s="21"/>
      <c r="H134" s="21"/>
      <c r="I134" s="21"/>
      <c r="J134" s="21"/>
      <c r="K134" s="21"/>
      <c r="L134" s="21" t="s">
        <v>783</v>
      </c>
      <c r="M134" s="21"/>
      <c r="N134" s="22"/>
      <c r="O134" s="21"/>
    </row>
    <row r="135" spans="1:15">
      <c r="A135" s="7" t="s">
        <v>208</v>
      </c>
      <c r="B135" s="7" t="str">
        <f>VLOOKUP(A135,data!A:B,2,0)</f>
        <v>MAX IQ 360 FRONT WHEEL SET</v>
      </c>
      <c r="C135" s="7" t="str">
        <f>VLOOKUP(A135,data!A:C,3,0)</f>
        <v>Pink/grey (P2203_830150A8)</v>
      </c>
      <c r="D135" s="21"/>
      <c r="E135" s="21"/>
      <c r="F135" s="21"/>
      <c r="G135" s="21"/>
      <c r="H135" s="21"/>
      <c r="I135" s="21"/>
      <c r="J135" s="21"/>
      <c r="K135" s="21"/>
      <c r="L135" s="21" t="s">
        <v>783</v>
      </c>
      <c r="M135" s="21"/>
      <c r="N135" s="22"/>
      <c r="O135" s="21"/>
    </row>
    <row r="136" spans="1:15">
      <c r="A136" s="7" t="s">
        <v>210</v>
      </c>
      <c r="B136" s="7" t="str">
        <f>VLOOKUP(A136,data!A:B,2,0)</f>
        <v>MAX IQ360 FR WH CLIP</v>
      </c>
      <c r="C136" s="7" t="str">
        <f>VLOOKUP(A136,data!A:C,3,0)</f>
        <v/>
      </c>
      <c r="D136" s="21"/>
      <c r="E136" s="21"/>
      <c r="F136" s="21"/>
      <c r="G136" s="21"/>
      <c r="H136" s="21"/>
      <c r="I136" s="21"/>
      <c r="J136" s="21"/>
      <c r="K136" s="21"/>
      <c r="L136" s="21" t="s">
        <v>783</v>
      </c>
      <c r="M136" s="21"/>
      <c r="N136" s="22"/>
      <c r="O136" s="21"/>
    </row>
    <row r="137" spans="1:15">
      <c r="A137" s="7" t="s">
        <v>212</v>
      </c>
      <c r="B137" s="7" t="str">
        <f>VLOOKUP(A137,data!A:B,2,0)</f>
        <v>MAX IQ360 FR WH HOLDER</v>
      </c>
      <c r="C137" s="7" t="str">
        <f>VLOOKUP(A137,data!A:C,3,0)</f>
        <v>(830150-2B/R)</v>
      </c>
      <c r="D137" s="21"/>
      <c r="E137" s="21"/>
      <c r="F137" s="21"/>
      <c r="G137" s="21"/>
      <c r="H137" s="21"/>
      <c r="I137" s="21"/>
      <c r="J137" s="21"/>
      <c r="K137" s="21"/>
      <c r="L137" s="21" t="s">
        <v>783</v>
      </c>
      <c r="M137" s="21"/>
      <c r="N137" s="22"/>
      <c r="O137" s="21"/>
    </row>
    <row r="138" spans="1:15">
      <c r="A138" s="7" t="s">
        <v>215</v>
      </c>
      <c r="B138" s="7" t="str">
        <f>VLOOKUP(A138,data!A:B,2,0)</f>
        <v>MAX IQ360 SPRING FOR INSERT</v>
      </c>
      <c r="C138" s="7" t="str">
        <f>VLOOKUP(A138,data!A:C,3,0)</f>
        <v/>
      </c>
      <c r="D138" s="21"/>
      <c r="E138" s="21"/>
      <c r="F138" s="21"/>
      <c r="G138" s="21"/>
      <c r="H138" s="21"/>
      <c r="I138" s="21"/>
      <c r="J138" s="21"/>
      <c r="K138" s="21"/>
      <c r="L138" s="21" t="s">
        <v>783</v>
      </c>
      <c r="M138" s="21"/>
      <c r="N138" s="22"/>
      <c r="O138" s="21"/>
    </row>
    <row r="139" spans="1:15">
      <c r="A139" s="7" t="s">
        <v>217</v>
      </c>
      <c r="B139" s="7" t="str">
        <f>VLOOKUP(A139,data!A:B,2,0)</f>
        <v>QUATTRO UPPER BAG HOLDER FLAPS</v>
      </c>
      <c r="C139" s="7" t="str">
        <f>VLOOKUP(A139,data!A:C,3,0)</f>
        <v>(606300-3O.B)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 t="s">
        <v>783</v>
      </c>
      <c r="N139" s="22"/>
      <c r="O139" s="21"/>
    </row>
    <row r="140" spans="1:15">
      <c r="A140" s="7" t="s">
        <v>220</v>
      </c>
      <c r="B140" s="7" t="str">
        <f>VLOOKUP(A140,data!A:B,2,0)</f>
        <v>QUATTRO FRONT WHEEL ONLY</v>
      </c>
      <c r="C140" s="7" t="str">
        <f>VLOOKUP(A140,data!A:C,3,0)</f>
        <v>(PW4030014O.B)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 t="s">
        <v>783</v>
      </c>
      <c r="N140" s="22"/>
      <c r="O140" s="21"/>
    </row>
    <row r="141" spans="1:15">
      <c r="A141" s="7" t="s">
        <v>223</v>
      </c>
      <c r="B141" s="7" t="str">
        <f>VLOOKUP(A141,data!A:B,2,0)</f>
        <v>QUATTRO FR WH CONNECTION</v>
      </c>
      <c r="C141" s="7" t="str">
        <f>VLOOKUP(A141,data!A:C,3,0)</f>
        <v>Left (PW8006011O.B)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 t="s">
        <v>783</v>
      </c>
      <c r="N141" s="22"/>
      <c r="O141" s="21"/>
    </row>
    <row r="142" spans="1:15">
      <c r="A142" s="7" t="s">
        <v>226</v>
      </c>
      <c r="B142" s="7" t="str">
        <f>VLOOKUP(A142,data!A:B,2,0)</f>
        <v>QUATTRO FR WH CONNECTION</v>
      </c>
      <c r="C142" s="7" t="str">
        <f>VLOOKUP(A142,data!A:C,3,0)</f>
        <v>Right (PW8006010O.B)</v>
      </c>
      <c r="D142" s="21"/>
      <c r="E142" s="21"/>
      <c r="F142" s="21"/>
      <c r="G142" s="21"/>
      <c r="H142" s="21"/>
      <c r="I142" s="21"/>
      <c r="J142" s="21"/>
      <c r="K142" s="21"/>
      <c r="L142" s="21"/>
      <c r="M142" s="21" t="s">
        <v>783</v>
      </c>
      <c r="N142" s="22"/>
      <c r="O142" s="21"/>
    </row>
    <row r="143" spans="1:15">
      <c r="A143" s="7" t="s">
        <v>228</v>
      </c>
      <c r="B143" s="7" t="str">
        <f>VLOOKUP(A143,data!A:B,2,0)</f>
        <v>QUATTRO MAIN PIVOT + WH AXL FR</v>
      </c>
      <c r="C143" s="7" t="str">
        <f>VLOOKUP(A143,data!A:C,3,0)</f>
        <v>Phantom (606300-4C95)</v>
      </c>
      <c r="D143" s="21"/>
      <c r="E143" s="21"/>
      <c r="F143" s="21"/>
      <c r="G143" s="21"/>
      <c r="H143" s="21"/>
      <c r="I143" s="21"/>
      <c r="J143" s="21"/>
      <c r="K143" s="21"/>
      <c r="L143" s="21"/>
      <c r="M143" s="21" t="s">
        <v>783</v>
      </c>
      <c r="N143" s="22"/>
      <c r="O143" s="21"/>
    </row>
    <row r="144" spans="1:15">
      <c r="A144" s="7" t="s">
        <v>231</v>
      </c>
      <c r="B144" s="7" t="str">
        <f>VLOOKUP(A144,data!A:B,2,0)</f>
        <v>QUATTRO FR WH FRM + LOW HLDR</v>
      </c>
      <c r="C144" s="7" t="str">
        <f>VLOOKUP(A144,data!A:C,3,0)</f>
        <v>Phantom (606300-6E39)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 t="s">
        <v>783</v>
      </c>
      <c r="N144" s="22"/>
      <c r="O144" s="21"/>
    </row>
    <row r="145" spans="1:15">
      <c r="A145" s="7" t="s">
        <v>234</v>
      </c>
      <c r="B145" s="7" t="str">
        <f>VLOOKUP(A145,data!A:B,2,0)</f>
        <v>QUATTRO FR WH FRM + LOW HLDR</v>
      </c>
      <c r="C145" s="7" t="str">
        <f>VLOOKUP(A145,data!A:C,3,0)</f>
        <v>White (606300-6C92)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 t="s">
        <v>783</v>
      </c>
      <c r="N145" s="22"/>
      <c r="O145" s="21"/>
    </row>
    <row r="146" spans="1:15">
      <c r="A146" s="7" t="s">
        <v>236</v>
      </c>
      <c r="B146" s="7" t="str">
        <f>VLOOKUP(A146,data!A:B,2,0)</f>
        <v>QUATTRO HNDL FR ADJ + CAM LOCK</v>
      </c>
      <c r="C146" s="7" t="str">
        <f>VLOOKUP(A146,data!A:C,3,0)</f>
        <v>(PM1021000B/R)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 t="s">
        <v>783</v>
      </c>
      <c r="N146" s="22"/>
      <c r="O146" s="21"/>
    </row>
    <row r="147" spans="1:15">
      <c r="A147" s="7" t="s">
        <v>239</v>
      </c>
      <c r="B147" s="7" t="str">
        <f>VLOOKUP(A147,data!A:B,2,0)</f>
        <v>QUATTRO LOWER FRAME DRAG LINK</v>
      </c>
      <c r="C147" s="7" t="str">
        <f>VLOOKUP(A147,data!A:C,3,0)</f>
        <v>Phantom (PL0039000C95)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 t="s">
        <v>783</v>
      </c>
      <c r="N147" s="22"/>
      <c r="O147" s="21"/>
    </row>
    <row r="148" spans="1:15">
      <c r="A148" s="7" t="s">
        <v>242</v>
      </c>
      <c r="B148" s="7" t="str">
        <f>VLOOKUP(A148,data!A:B,2,0)</f>
        <v>QUATTRO LOWER FRAME DRAG LINK</v>
      </c>
      <c r="C148" s="7" t="str">
        <f>VLOOKUP(A148,data!A:C,3,0)</f>
        <v>White (PL0039000C92)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 t="s">
        <v>783</v>
      </c>
      <c r="N148" s="22"/>
      <c r="O148" s="21"/>
    </row>
    <row r="149" spans="1:15">
      <c r="A149" s="7" t="s">
        <v>244</v>
      </c>
      <c r="B149" s="7" t="str">
        <f>VLOOKUP(A149,data!A:B,2,0)</f>
        <v>QUATTRO REAR WH. CONNECTION</v>
      </c>
      <c r="C149" s="7" t="str">
        <f>VLOOKUP(A149,data!A:C,3,0)</f>
        <v>Left (606300-7O.B)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 t="s">
        <v>783</v>
      </c>
      <c r="N149" s="22"/>
      <c r="O149" s="21"/>
    </row>
    <row r="150" spans="1:15">
      <c r="A150" s="7" t="s">
        <v>247</v>
      </c>
      <c r="B150" s="7" t="str">
        <f>VLOOKUP(A150,data!A:B,2,0)</f>
        <v xml:space="preserve">QUATTRO REAR WH. CONNECTION </v>
      </c>
      <c r="C150" s="7" t="str">
        <f>VLOOKUP(A150,data!A:C,3,0)</f>
        <v>Right (PJ0034000O.B)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 t="s">
        <v>783</v>
      </c>
      <c r="N150" s="22"/>
      <c r="O150" s="21"/>
    </row>
    <row r="151" spans="1:15">
      <c r="A151" s="7" t="s">
        <v>250</v>
      </c>
      <c r="B151" s="7" t="str">
        <f>VLOOKUP(A151,data!A:B,2,0)</f>
        <v>QUATTRO FRAME+UP BRC</v>
      </c>
      <c r="C151" s="7" t="str">
        <f>VLOOKUP(A151,data!A:C,3,0)</f>
        <v>Phantom (606300-2E39)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 t="s">
        <v>783</v>
      </c>
      <c r="N151" s="22"/>
      <c r="O151" s="21"/>
    </row>
    <row r="152" spans="1:15">
      <c r="A152" s="7" t="s">
        <v>253</v>
      </c>
      <c r="B152" s="7" t="str">
        <f>VLOOKUP(A152,data!A:B,2,0)</f>
        <v>QUATTRO FRAME+UP BRC</v>
      </c>
      <c r="C152" s="7" t="str">
        <f>VLOOKUP(A152,data!A:C,3,0)</f>
        <v>White (606300-2C92)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 t="s">
        <v>783</v>
      </c>
      <c r="N152" s="22"/>
      <c r="O152" s="21"/>
    </row>
    <row r="153" spans="1:15">
      <c r="A153" s="7" t="s">
        <v>15</v>
      </c>
      <c r="B153" s="7" t="str">
        <f>VLOOKUP(A153,data!A:B,2,0)</f>
        <v>TI1000+ REAR SLIM WHEEL BLK</v>
      </c>
      <c r="C153" s="7" t="str">
        <f>VLOOKUP(A153,data!A:C,3,0)</f>
        <v>(830124-9939) use MX-7.601.RWH.01</v>
      </c>
      <c r="D153" s="21"/>
      <c r="E153" s="21"/>
      <c r="F153" s="21"/>
      <c r="G153" s="21" t="s">
        <v>783</v>
      </c>
      <c r="H153" s="21" t="s">
        <v>783</v>
      </c>
      <c r="I153" s="21"/>
      <c r="J153" s="21" t="s">
        <v>783</v>
      </c>
      <c r="K153" s="21"/>
      <c r="L153" s="21" t="s">
        <v>783</v>
      </c>
      <c r="M153" s="21"/>
      <c r="N153" s="22" t="s">
        <v>783</v>
      </c>
      <c r="O153" s="21"/>
    </row>
    <row r="154" spans="1:15">
      <c r="A154" s="7" t="s">
        <v>429</v>
      </c>
      <c r="B154" s="7" t="str">
        <f>VLOOKUP(A154,data!A:B,2,0)</f>
        <v>REARWHEEL TI1000+/SMART/IQ+</v>
      </c>
      <c r="C154" s="7" t="str">
        <f>VLOOKUP(A154,data!A:C,3,0)</f>
        <v>LITE - BLK (830124-9939)</v>
      </c>
      <c r="D154" s="21"/>
      <c r="E154" s="21"/>
      <c r="F154" s="21"/>
      <c r="G154" s="21" t="s">
        <v>783</v>
      </c>
      <c r="H154" s="21" t="s">
        <v>783</v>
      </c>
      <c r="I154" s="21"/>
      <c r="J154" s="21" t="s">
        <v>783</v>
      </c>
      <c r="K154" s="21"/>
      <c r="L154" s="21" t="s">
        <v>783</v>
      </c>
      <c r="M154" s="21"/>
      <c r="N154" s="22" t="s">
        <v>783</v>
      </c>
      <c r="O154" s="21"/>
    </row>
    <row r="155" spans="1:15">
      <c r="A155" s="7" t="s">
        <v>435</v>
      </c>
      <c r="B155" s="7" t="str">
        <f>VLOOKUP(A155,data!A:B,2,0)</f>
        <v>MAX LITE III UPPER STRAP</v>
      </c>
      <c r="C155" s="7" t="str">
        <f>VLOOKUP(A155,data!A:C,3,0)</f>
        <v>Also fits Ti1000</v>
      </c>
      <c r="D155" s="21"/>
      <c r="E155" s="21"/>
      <c r="F155" s="21"/>
      <c r="G155" s="21" t="s">
        <v>783</v>
      </c>
      <c r="H155" s="21"/>
      <c r="I155" s="21"/>
      <c r="J155" s="21" t="s">
        <v>783</v>
      </c>
      <c r="K155" s="21"/>
      <c r="L155" s="21"/>
      <c r="M155" s="21"/>
      <c r="N155" s="22" t="s">
        <v>783</v>
      </c>
      <c r="O155" s="21"/>
    </row>
    <row r="156" spans="1:15">
      <c r="A156" s="7" t="s">
        <v>432</v>
      </c>
      <c r="B156" s="7" t="str">
        <f>VLOOKUP(A156,data!A:B,2,0)</f>
        <v>MAX LITE III LOWER STRAP</v>
      </c>
      <c r="C156" s="7" t="str">
        <f>VLOOKUP(A156,data!A:C,3,0)</f>
        <v>Also fits Ti1000</v>
      </c>
      <c r="D156" s="21"/>
      <c r="E156" s="21"/>
      <c r="F156" s="21"/>
      <c r="G156" s="21" t="s">
        <v>783</v>
      </c>
      <c r="H156" s="21"/>
      <c r="I156" s="21"/>
      <c r="J156" s="21" t="s">
        <v>783</v>
      </c>
      <c r="K156" s="21"/>
      <c r="L156" s="21"/>
      <c r="M156" s="21"/>
      <c r="N156" s="22" t="s">
        <v>783</v>
      </c>
      <c r="O156" s="21"/>
    </row>
    <row r="157" spans="1:15">
      <c r="A157" s="7" t="s">
        <v>58</v>
      </c>
      <c r="B157" s="7" t="str">
        <f>VLOOKUP(A157,data!A:B,2,0)</f>
        <v>MAX AUTOFOLD Lower Bag Bracket</v>
      </c>
      <c r="C157" s="7" t="str">
        <f>VLOOKUP(A157,data!A:C,3,0)</f>
        <v>(607751-8O.B)</v>
      </c>
      <c r="D157" s="21"/>
      <c r="E157" s="21"/>
      <c r="F157" s="21"/>
      <c r="G157" s="21" t="s">
        <v>783</v>
      </c>
      <c r="H157" s="21" t="s">
        <v>783</v>
      </c>
      <c r="I157" s="21"/>
      <c r="J157" s="21" t="s">
        <v>783</v>
      </c>
      <c r="K157" s="21"/>
      <c r="L157" s="21"/>
      <c r="M157" s="21"/>
      <c r="N157" s="22"/>
      <c r="O157" s="21"/>
    </row>
    <row r="158" spans="1:15">
      <c r="A158" s="7" t="s">
        <v>61</v>
      </c>
      <c r="B158" s="7" t="str">
        <f>VLOOKUP(A158,data!A:B,2,0)</f>
        <v>MAX AUTOFOLD Upper Bag Bracket</v>
      </c>
      <c r="C158" s="7" t="str">
        <f>VLOOKUP(A158,data!A:C,3,0)</f>
        <v>(607751-4O.B)</v>
      </c>
      <c r="D158" s="21"/>
      <c r="E158" s="21"/>
      <c r="F158" s="21"/>
      <c r="G158" s="21"/>
      <c r="H158" s="21" t="s">
        <v>783</v>
      </c>
      <c r="I158" s="21"/>
      <c r="J158" s="21" t="s">
        <v>783</v>
      </c>
      <c r="K158" s="21"/>
      <c r="L158" s="21"/>
      <c r="M158" s="21"/>
      <c r="N158" s="22"/>
      <c r="O158" s="21"/>
    </row>
    <row r="159" spans="1:15">
      <c r="A159" s="7" t="s">
        <v>147</v>
      </c>
      <c r="B159" s="7" t="str">
        <f>VLOOKUP(A159,data!A:B,2,0)</f>
        <v>MAX IQ PLUS UPPER WING + STRAP</v>
      </c>
      <c r="C159" s="7" t="str">
        <f>VLOOKUP(A159,data!A:C,3,0)</f>
        <v>Blk/blk (760411-3O.B)</v>
      </c>
      <c r="D159" s="21" t="s">
        <v>783</v>
      </c>
      <c r="E159" s="21" t="s">
        <v>783</v>
      </c>
      <c r="F159" s="21" t="s">
        <v>783</v>
      </c>
      <c r="G159" s="21"/>
      <c r="H159" s="21"/>
      <c r="I159" s="21"/>
      <c r="J159" s="21"/>
      <c r="K159" s="21"/>
      <c r="L159" s="21" t="s">
        <v>783</v>
      </c>
      <c r="M159" s="21" t="s">
        <v>783</v>
      </c>
      <c r="N159" s="21"/>
      <c r="O159" s="21"/>
    </row>
    <row r="160" spans="1:15">
      <c r="A160" s="7" t="s">
        <v>150</v>
      </c>
      <c r="B160" s="7" t="str">
        <f>VLOOKUP(A160,data!A:B,2,0)</f>
        <v>MAX IQ PLUS UPPER WING + STRAP</v>
      </c>
      <c r="C160" s="7" t="str">
        <f>VLOOKUP(A160,data!A:C,3,0)</f>
        <v>Blk/rd (760411-3B/R)</v>
      </c>
      <c r="D160" s="21" t="s">
        <v>783</v>
      </c>
      <c r="E160" s="21" t="s">
        <v>783</v>
      </c>
      <c r="F160" s="21" t="s">
        <v>783</v>
      </c>
      <c r="G160" s="21"/>
      <c r="H160" s="21"/>
      <c r="I160" s="21"/>
      <c r="J160" s="21"/>
      <c r="K160" s="21"/>
      <c r="L160" s="21" t="s">
        <v>783</v>
      </c>
      <c r="M160" s="21" t="s">
        <v>783</v>
      </c>
      <c r="N160" s="21"/>
      <c r="O160" s="21"/>
    </row>
    <row r="161" spans="1:15">
      <c r="A161" s="7" t="s">
        <v>152</v>
      </c>
      <c r="B161" s="7" t="str">
        <f>VLOOKUP(A161,data!A:B,2,0)</f>
        <v>MAX IQ PLUS UPPER WING + STRAP</v>
      </c>
      <c r="C161" s="7" t="str">
        <f>VLOOKUP(A161,data!A:C,3,0)</f>
        <v>Blk/lime (760411-3G)</v>
      </c>
      <c r="D161" s="21" t="s">
        <v>783</v>
      </c>
      <c r="E161" s="21" t="s">
        <v>783</v>
      </c>
      <c r="F161" s="21" t="s">
        <v>783</v>
      </c>
      <c r="G161" s="21"/>
      <c r="H161" s="21"/>
      <c r="I161" s="21"/>
      <c r="J161" s="21"/>
      <c r="K161" s="21"/>
      <c r="L161" s="21" t="s">
        <v>783</v>
      </c>
      <c r="M161" s="21" t="s">
        <v>783</v>
      </c>
      <c r="N161" s="21"/>
      <c r="O161" s="21"/>
    </row>
    <row r="162" spans="1:15">
      <c r="A162" s="7" t="s">
        <v>144</v>
      </c>
      <c r="B162" s="7" t="str">
        <f>VLOOKUP(A162,data!A:B,2,0)</f>
        <v>MAX STORAGE POUCH 2019</v>
      </c>
      <c r="C162" s="7" t="str">
        <f>VLOOKUP(A162,data!A:C,3,0)</f>
        <v>830124-5O.B</v>
      </c>
      <c r="D162" s="21"/>
      <c r="E162" s="21"/>
      <c r="F162" s="21" t="s">
        <v>783</v>
      </c>
      <c r="G162" s="21" t="s">
        <v>783</v>
      </c>
      <c r="H162" s="21"/>
      <c r="I162" s="21" t="s">
        <v>783</v>
      </c>
      <c r="J162" s="21" t="s">
        <v>783</v>
      </c>
      <c r="K162" s="21"/>
      <c r="L162" s="21" t="s">
        <v>783</v>
      </c>
      <c r="M162" s="21" t="s">
        <v>783</v>
      </c>
      <c r="N162" s="21"/>
      <c r="O162" s="21" t="s">
        <v>783</v>
      </c>
    </row>
    <row r="163" spans="1:15">
      <c r="A163" s="7" t="s">
        <v>141</v>
      </c>
      <c r="B163" s="7" t="str">
        <f>VLOOKUP(A163,data!A:B,2,0)</f>
        <v>MAX SCORECARD HOLDER 2019</v>
      </c>
      <c r="C163" s="7" t="str">
        <f>VLOOKUP(A163,data!A:C,3,0)</f>
        <v>830124-2O.R</v>
      </c>
      <c r="D163" s="21"/>
      <c r="E163" s="21"/>
      <c r="F163" s="21" t="s">
        <v>783</v>
      </c>
      <c r="G163" s="21" t="s">
        <v>783</v>
      </c>
      <c r="H163" s="21"/>
      <c r="I163" s="21" t="s">
        <v>783</v>
      </c>
      <c r="J163" s="21" t="s">
        <v>783</v>
      </c>
      <c r="K163" s="21"/>
      <c r="L163" s="21" t="s">
        <v>783</v>
      </c>
      <c r="M163" s="21" t="s">
        <v>783</v>
      </c>
      <c r="N163" s="21"/>
      <c r="O163" s="21" t="s">
        <v>783</v>
      </c>
    </row>
    <row r="164" spans="1:15">
      <c r="A164" s="7" t="s">
        <v>127</v>
      </c>
      <c r="B164" s="7" t="str">
        <f>VLOOKUP(A164,data!A:B,2,0)</f>
        <v>MAX IQ PLUS BRAKE WIRE SET</v>
      </c>
      <c r="C164" s="7" t="str">
        <f>VLOOKUP(A164,data!A:C,3,0)</f>
        <v>(830124-23O.B)</v>
      </c>
      <c r="D164" s="21"/>
      <c r="E164" s="21"/>
      <c r="F164" s="21"/>
      <c r="G164" s="21"/>
      <c r="H164" s="21"/>
      <c r="I164" s="21"/>
      <c r="J164" s="21"/>
      <c r="K164" s="21"/>
      <c r="L164" s="21" t="s">
        <v>783</v>
      </c>
      <c r="M164" s="21"/>
      <c r="N164" s="21"/>
      <c r="O164" s="21" t="s">
        <v>783</v>
      </c>
    </row>
    <row r="165" spans="1:15">
      <c r="A165" s="7" t="s">
        <v>133</v>
      </c>
      <c r="B165" s="7" t="str">
        <f>VLOOKUP(A165,data!A:B,2,0)</f>
        <v>MAX IQ PLUS REAR WHEEL</v>
      </c>
      <c r="C165" s="7" t="str">
        <f>VLOOKUP(A165,data!A:C,3,0)</f>
        <v>black/red (830124-9903)</v>
      </c>
      <c r="D165" s="21"/>
      <c r="E165" s="21"/>
      <c r="F165" s="21"/>
      <c r="G165" s="21" t="s">
        <v>783</v>
      </c>
      <c r="H165" s="21" t="s">
        <v>783</v>
      </c>
      <c r="I165" s="21"/>
      <c r="J165" s="21" t="s">
        <v>783</v>
      </c>
      <c r="K165" s="21"/>
      <c r="L165" s="21" t="s">
        <v>783</v>
      </c>
      <c r="M165" s="21"/>
      <c r="N165" s="21" t="s">
        <v>783</v>
      </c>
      <c r="O165" s="21" t="s">
        <v>783</v>
      </c>
    </row>
    <row r="166" spans="1:15">
      <c r="A166" s="7" t="s">
        <v>135</v>
      </c>
      <c r="B166" s="7" t="str">
        <f>VLOOKUP(A166,data!A:B,2,0)</f>
        <v>MAX IQ PLUS REAR WHEEL</v>
      </c>
      <c r="C166" s="7" t="str">
        <f>VLOOKUP(A166,data!A:C,3,0)</f>
        <v>White/black (830124-9938)</v>
      </c>
      <c r="D166" s="21"/>
      <c r="E166" s="21"/>
      <c r="F166" s="21"/>
      <c r="G166" s="21" t="s">
        <v>783</v>
      </c>
      <c r="H166" s="21" t="s">
        <v>783</v>
      </c>
      <c r="I166" s="21"/>
      <c r="J166" s="21" t="s">
        <v>783</v>
      </c>
      <c r="K166" s="21"/>
      <c r="L166" s="21" t="s">
        <v>783</v>
      </c>
      <c r="M166" s="21"/>
      <c r="N166" s="21" t="s">
        <v>783</v>
      </c>
      <c r="O166" s="21" t="s">
        <v>783</v>
      </c>
    </row>
    <row r="167" spans="1:15">
      <c r="A167" s="7" t="s">
        <v>137</v>
      </c>
      <c r="B167" s="7" t="str">
        <f>VLOOKUP(A167,data!A:B,2,0)</f>
        <v>MAX IQ PLUS REAR WHEEL</v>
      </c>
      <c r="C167" s="7" t="str">
        <f>VLOOKUP(A167,data!A:C,3,0)</f>
        <v>White/red (830124-9613)</v>
      </c>
      <c r="D167" s="21"/>
      <c r="E167" s="21"/>
      <c r="F167" s="21"/>
      <c r="G167" s="21" t="s">
        <v>783</v>
      </c>
      <c r="H167" s="21" t="s">
        <v>783</v>
      </c>
      <c r="I167" s="21"/>
      <c r="J167" s="21" t="s">
        <v>783</v>
      </c>
      <c r="K167" s="21"/>
      <c r="L167" s="21" t="s">
        <v>783</v>
      </c>
      <c r="M167" s="21"/>
      <c r="N167" s="21" t="s">
        <v>783</v>
      </c>
      <c r="O167" s="21" t="s">
        <v>783</v>
      </c>
    </row>
    <row r="168" spans="1:15">
      <c r="A168" s="7" t="s">
        <v>139</v>
      </c>
      <c r="B168" s="7" t="str">
        <f>VLOOKUP(A168,data!A:B,2,0)</f>
        <v>MAX IQ PLUS REAR WHEEL</v>
      </c>
      <c r="C168" s="7" t="str">
        <f>VLOOKUP(A168,data!A:C,3,0)</f>
        <v>Black/lime (830124-9614)</v>
      </c>
      <c r="D168" s="21"/>
      <c r="E168" s="21"/>
      <c r="F168" s="21"/>
      <c r="G168" s="21" t="s">
        <v>783</v>
      </c>
      <c r="H168" s="21" t="s">
        <v>783</v>
      </c>
      <c r="I168" s="21"/>
      <c r="J168" s="21" t="s">
        <v>783</v>
      </c>
      <c r="K168" s="21"/>
      <c r="L168" s="21" t="s">
        <v>783</v>
      </c>
      <c r="M168" s="21"/>
      <c r="N168" s="21" t="s">
        <v>783</v>
      </c>
      <c r="O168" s="21" t="s">
        <v>783</v>
      </c>
    </row>
    <row r="169" spans="1:15">
      <c r="A169" s="7" t="s">
        <v>154</v>
      </c>
      <c r="B169" s="7" t="str">
        <f>VLOOKUP(A169,data!A:B,2,0)</f>
        <v>MAX Z360 LOWER WINGS-BLK/BLK</v>
      </c>
      <c r="C169" s="7" t="str">
        <f>VLOOKUP(A169,data!A:C,3,0)</f>
        <v>760411-16O.B</v>
      </c>
      <c r="D169" s="21" t="s">
        <v>783</v>
      </c>
      <c r="E169" s="21" t="s">
        <v>783</v>
      </c>
      <c r="F169" s="21" t="s">
        <v>783</v>
      </c>
      <c r="G169" s="21"/>
      <c r="H169" s="21"/>
      <c r="I169" s="21"/>
      <c r="J169" s="21"/>
      <c r="K169" s="21"/>
      <c r="L169" s="21" t="s">
        <v>783</v>
      </c>
      <c r="M169" s="21" t="s">
        <v>783</v>
      </c>
      <c r="N169" s="21"/>
      <c r="O169" s="21"/>
    </row>
    <row r="170" spans="1:15">
      <c r="A170" s="7" t="s">
        <v>157</v>
      </c>
      <c r="B170" s="7" t="str">
        <f>VLOOKUP(A170,data!A:B,2,0)</f>
        <v>MAX Z360 LOWER WINGS-BLK/YEL</v>
      </c>
      <c r="C170" s="7" t="str">
        <f>VLOOKUP(A170,data!A:C,3,0)</f>
        <v>760411-16B/Y</v>
      </c>
      <c r="D170" s="21" t="s">
        <v>783</v>
      </c>
      <c r="E170" s="21" t="s">
        <v>783</v>
      </c>
      <c r="F170" s="21" t="s">
        <v>783</v>
      </c>
      <c r="G170" s="21"/>
      <c r="H170" s="21"/>
      <c r="I170" s="21"/>
      <c r="J170" s="21"/>
      <c r="K170" s="21"/>
      <c r="L170" s="21" t="s">
        <v>783</v>
      </c>
      <c r="M170" s="21" t="s">
        <v>783</v>
      </c>
      <c r="N170" s="21"/>
      <c r="O170" s="21"/>
    </row>
    <row r="171" spans="1:15">
      <c r="A171" s="7" t="s">
        <v>160</v>
      </c>
      <c r="B171" s="7" t="str">
        <f>VLOOKUP(A171,data!A:B,2,0)</f>
        <v>MAX Z360 UPPER WINGS-BLK/BLK</v>
      </c>
      <c r="C171" s="7" t="str">
        <f>VLOOKUP(A171,data!A:C,3,0)</f>
        <v>760411-3O.B</v>
      </c>
      <c r="D171" s="21"/>
      <c r="E171" s="21"/>
      <c r="F171" s="21"/>
      <c r="G171" s="21"/>
      <c r="H171" s="21"/>
      <c r="I171" s="21"/>
      <c r="J171" s="21"/>
      <c r="K171" s="21"/>
      <c r="L171" s="21" t="s">
        <v>783</v>
      </c>
      <c r="M171" s="21"/>
      <c r="N171" s="21"/>
      <c r="O171" s="21" t="s">
        <v>783</v>
      </c>
    </row>
    <row r="172" spans="1:15">
      <c r="A172" s="7" t="s">
        <v>163</v>
      </c>
      <c r="B172" s="7" t="str">
        <f>VLOOKUP(A172,data!A:B,2,0)</f>
        <v>MAX Z360 UPPER WINGS-BLK/RED</v>
      </c>
      <c r="C172" s="7" t="str">
        <f>VLOOKUP(A172,data!A:C,3,0)</f>
        <v>760411-3B/R</v>
      </c>
      <c r="D172" s="21"/>
      <c r="E172" s="21"/>
      <c r="F172" s="21"/>
      <c r="G172" s="21"/>
      <c r="H172" s="21"/>
      <c r="I172" s="21"/>
      <c r="J172" s="21"/>
      <c r="K172" s="21"/>
      <c r="L172" s="21" t="s">
        <v>783</v>
      </c>
      <c r="M172" s="21"/>
      <c r="N172" s="21"/>
      <c r="O172" s="21" t="s">
        <v>783</v>
      </c>
    </row>
    <row r="173" spans="1:15">
      <c r="A173" s="144"/>
      <c r="B173" s="145"/>
      <c r="C173" s="145"/>
      <c r="D173" s="146"/>
      <c r="E173" s="146"/>
      <c r="F173" s="146"/>
      <c r="G173" s="146"/>
      <c r="H173" s="146"/>
      <c r="I173" s="146"/>
      <c r="J173" s="146"/>
      <c r="K173" s="146"/>
      <c r="L173" s="146"/>
      <c r="M173" s="146"/>
      <c r="N173" s="146"/>
      <c r="O173" s="146"/>
    </row>
  </sheetData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8CC72-3ABC-4CC5-9984-C5DB161244A0}">
  <dimension ref="A1:F58"/>
  <sheetViews>
    <sheetView workbookViewId="0">
      <selection activeCell="F11" sqref="F11"/>
    </sheetView>
  </sheetViews>
  <sheetFormatPr defaultRowHeight="15"/>
  <cols>
    <col min="1" max="1" width="6.5703125" customWidth="1"/>
    <col min="2" max="2" width="35.5703125" bestFit="1" customWidth="1"/>
    <col min="3" max="3" width="11.85546875" bestFit="1" customWidth="1"/>
    <col min="4" max="4" width="16.28515625" bestFit="1" customWidth="1"/>
    <col min="5" max="5" width="29.85546875" customWidth="1"/>
    <col min="6" max="6" width="27.28515625" customWidth="1"/>
  </cols>
  <sheetData>
    <row r="1" spans="1:6">
      <c r="A1" s="159" t="s">
        <v>437</v>
      </c>
      <c r="B1" s="161" t="s">
        <v>682</v>
      </c>
      <c r="C1" s="161" t="s">
        <v>683</v>
      </c>
      <c r="D1" s="163" t="s">
        <v>684</v>
      </c>
    </row>
    <row r="2" spans="1:6">
      <c r="A2" s="160"/>
      <c r="B2" s="162"/>
      <c r="C2" s="162"/>
      <c r="D2" s="164"/>
      <c r="F2" t="s">
        <v>845</v>
      </c>
    </row>
    <row r="3" spans="1:6" ht="17.25" customHeight="1">
      <c r="A3" s="165">
        <v>1</v>
      </c>
      <c r="B3" s="33" t="s">
        <v>685</v>
      </c>
      <c r="C3" s="34" t="s">
        <v>521</v>
      </c>
      <c r="D3" s="35" t="s">
        <v>686</v>
      </c>
      <c r="E3" s="7"/>
    </row>
    <row r="4" spans="1:6" ht="13.5" customHeight="1">
      <c r="A4" s="165"/>
      <c r="B4" s="33" t="s">
        <v>685</v>
      </c>
      <c r="C4" s="34" t="s">
        <v>687</v>
      </c>
      <c r="D4" s="35" t="s">
        <v>688</v>
      </c>
      <c r="E4" s="7"/>
    </row>
    <row r="5" spans="1:6" ht="12" customHeight="1">
      <c r="A5" s="165"/>
      <c r="B5" s="36" t="s">
        <v>685</v>
      </c>
      <c r="C5" s="37" t="s">
        <v>689</v>
      </c>
      <c r="D5" s="38" t="s">
        <v>690</v>
      </c>
      <c r="E5" s="7"/>
    </row>
    <row r="6" spans="1:6" ht="15" customHeight="1">
      <c r="A6" s="166">
        <v>2</v>
      </c>
      <c r="B6" s="5" t="s">
        <v>691</v>
      </c>
      <c r="C6" s="12" t="s">
        <v>692</v>
      </c>
      <c r="D6" s="13" t="s">
        <v>693</v>
      </c>
      <c r="E6" s="27" t="str">
        <f>VLOOKUP(D6,data!C:F,4,0)</f>
        <v>MX-13.600.SH</v>
      </c>
    </row>
    <row r="7" spans="1:6">
      <c r="A7" s="166"/>
      <c r="B7" s="5" t="s">
        <v>691</v>
      </c>
      <c r="C7" s="12" t="s">
        <v>694</v>
      </c>
      <c r="D7" s="6" t="s">
        <v>695</v>
      </c>
      <c r="E7" s="27" t="str">
        <f>VLOOKUP(D7,data!C:F,4,0)</f>
        <v>MX-18.600.SH</v>
      </c>
    </row>
    <row r="8" spans="1:6">
      <c r="A8" s="12">
        <v>3</v>
      </c>
      <c r="B8" s="28" t="s">
        <v>696</v>
      </c>
      <c r="C8" s="12" t="s">
        <v>517</v>
      </c>
      <c r="D8" s="6" t="s">
        <v>697</v>
      </c>
      <c r="E8" s="27" t="s">
        <v>840</v>
      </c>
    </row>
    <row r="9" spans="1:6">
      <c r="A9" s="166">
        <v>4</v>
      </c>
      <c r="B9" s="5" t="s">
        <v>698</v>
      </c>
      <c r="C9" s="12" t="s">
        <v>517</v>
      </c>
      <c r="D9" s="6" t="s">
        <v>671</v>
      </c>
      <c r="E9" s="27" t="s">
        <v>147</v>
      </c>
      <c r="F9" t="s">
        <v>154</v>
      </c>
    </row>
    <row r="10" spans="1:6">
      <c r="A10" s="166"/>
      <c r="B10" s="5" t="s">
        <v>698</v>
      </c>
      <c r="C10" s="12" t="s">
        <v>694</v>
      </c>
      <c r="D10" s="6" t="s">
        <v>699</v>
      </c>
      <c r="E10" s="27" t="str">
        <f>VLOOKUP(D10,data!C:F,4,0)</f>
        <v>MX-18.600.BS.UP.25</v>
      </c>
      <c r="F10" t="s">
        <v>154</v>
      </c>
    </row>
    <row r="11" spans="1:6">
      <c r="A11" s="157">
        <v>5</v>
      </c>
      <c r="B11" s="12" t="s">
        <v>700</v>
      </c>
      <c r="C11" s="12" t="s">
        <v>692</v>
      </c>
      <c r="D11" s="6" t="s">
        <v>701</v>
      </c>
      <c r="E11" s="27" t="str">
        <f>VLOOKUP(D11,data!C:F,4,0)</f>
        <v>MX-18.600.BRC.UP</v>
      </c>
    </row>
    <row r="12" spans="1:6">
      <c r="A12" s="157"/>
      <c r="B12" s="34" t="s">
        <v>700</v>
      </c>
      <c r="C12" s="34" t="s">
        <v>702</v>
      </c>
      <c r="D12" s="39" t="s">
        <v>703</v>
      </c>
      <c r="E12" s="7"/>
    </row>
    <row r="13" spans="1:6">
      <c r="A13" s="158"/>
      <c r="B13" s="12" t="s">
        <v>700</v>
      </c>
      <c r="C13" s="12" t="s">
        <v>694</v>
      </c>
      <c r="D13" s="14" t="s">
        <v>704</v>
      </c>
      <c r="E13" s="27" t="str">
        <f>VLOOKUP(D13,data!C:F,4,0)</f>
        <v>MX-18.600.BRC.UP.25</v>
      </c>
    </row>
    <row r="14" spans="1:6">
      <c r="A14" s="167">
        <v>6</v>
      </c>
      <c r="B14" s="34" t="s">
        <v>705</v>
      </c>
      <c r="C14" s="34" t="s">
        <v>706</v>
      </c>
      <c r="D14" s="39" t="s">
        <v>707</v>
      </c>
      <c r="E14" s="7"/>
    </row>
    <row r="15" spans="1:6">
      <c r="A15" s="168"/>
      <c r="B15" s="34" t="s">
        <v>705</v>
      </c>
      <c r="C15" s="34" t="s">
        <v>708</v>
      </c>
      <c r="D15" s="39" t="s">
        <v>709</v>
      </c>
      <c r="E15" s="7"/>
    </row>
    <row r="16" spans="1:6">
      <c r="A16" s="169"/>
      <c r="B16" s="37" t="s">
        <v>705</v>
      </c>
      <c r="C16" s="37" t="s">
        <v>694</v>
      </c>
      <c r="D16" s="40" t="s">
        <v>710</v>
      </c>
      <c r="E16" s="7"/>
    </row>
    <row r="17" spans="1:5">
      <c r="A17" s="157"/>
      <c r="B17" s="12" t="s">
        <v>711</v>
      </c>
      <c r="C17" s="12" t="s">
        <v>712</v>
      </c>
      <c r="D17" s="14" t="s">
        <v>713</v>
      </c>
      <c r="E17" s="27" t="str">
        <f>VLOOKUP(D17,data!C:F,4,0)</f>
        <v>MX-13.600.RRWH.09</v>
      </c>
    </row>
    <row r="18" spans="1:5">
      <c r="A18" s="157"/>
      <c r="B18" s="12" t="s">
        <v>711</v>
      </c>
      <c r="C18" s="12" t="s">
        <v>714</v>
      </c>
      <c r="D18" s="6" t="s">
        <v>715</v>
      </c>
      <c r="E18" s="27" t="str">
        <f>VLOOKUP(D18,data!C:F,4,0)</f>
        <v>MX-13.600.RRWH.01</v>
      </c>
    </row>
    <row r="19" spans="1:5">
      <c r="A19" s="158"/>
      <c r="B19" s="12" t="s">
        <v>711</v>
      </c>
      <c r="C19" s="12" t="s">
        <v>689</v>
      </c>
      <c r="D19" s="6" t="s">
        <v>716</v>
      </c>
      <c r="E19" s="27" t="str">
        <f>VLOOKUP(D19,data!C:F,4,0)</f>
        <v>MX-18.600.RRWH.25</v>
      </c>
    </row>
    <row r="20" spans="1:5">
      <c r="A20" s="170">
        <v>8</v>
      </c>
      <c r="B20" s="5" t="s">
        <v>717</v>
      </c>
      <c r="C20" s="12" t="s">
        <v>517</v>
      </c>
      <c r="D20" s="28" t="s">
        <v>718</v>
      </c>
      <c r="E20" s="27" t="str">
        <f>VLOOKUP(D20,data!C:F,4,0)</f>
        <v>MX-18.600.BS.LO</v>
      </c>
    </row>
    <row r="21" spans="1:5">
      <c r="A21" s="170"/>
      <c r="B21" s="5" t="s">
        <v>717</v>
      </c>
      <c r="C21" s="12" t="s">
        <v>694</v>
      </c>
      <c r="D21" s="15" t="s">
        <v>719</v>
      </c>
      <c r="E21" s="27" t="str">
        <f>VLOOKUP(D21,data!C:F,4,0)</f>
        <v>MX-18.600.BS.LO.25</v>
      </c>
    </row>
    <row r="22" spans="1:5">
      <c r="A22" s="30">
        <v>9</v>
      </c>
      <c r="B22" s="12" t="s">
        <v>720</v>
      </c>
      <c r="C22" s="12" t="s">
        <v>517</v>
      </c>
      <c r="D22" s="28" t="s">
        <v>721</v>
      </c>
      <c r="E22" s="27" t="str">
        <f>VLOOKUP(D22,data!C:F,4,0)</f>
        <v>MX-18.600.FR.WH.H</v>
      </c>
    </row>
    <row r="23" spans="1:5">
      <c r="A23" s="30">
        <v>10</v>
      </c>
      <c r="B23" s="12" t="s">
        <v>722</v>
      </c>
      <c r="C23" s="12" t="s">
        <v>517</v>
      </c>
      <c r="D23" s="28" t="s">
        <v>723</v>
      </c>
      <c r="E23" s="27" t="str">
        <f>VLOOKUP(D23,data!C:F,4,0)</f>
        <v>MX-13.600.BRC.L</v>
      </c>
    </row>
    <row r="24" spans="1:5">
      <c r="A24" s="31">
        <v>11</v>
      </c>
      <c r="B24" s="12" t="s">
        <v>724</v>
      </c>
      <c r="C24" s="12" t="s">
        <v>517</v>
      </c>
      <c r="D24" s="14" t="s">
        <v>725</v>
      </c>
      <c r="E24" s="27" t="str">
        <f>VLOOKUP(D24,data!C:F,4,0)</f>
        <v>MX-13.600.FRWHH</v>
      </c>
    </row>
    <row r="25" spans="1:5">
      <c r="A25" s="30">
        <v>12</v>
      </c>
      <c r="B25" s="12" t="s">
        <v>726</v>
      </c>
      <c r="C25" s="12" t="s">
        <v>517</v>
      </c>
      <c r="D25" s="14" t="s">
        <v>727</v>
      </c>
      <c r="E25" s="27" t="str">
        <f>VLOOKUP(D25,data!C:F,4,0)</f>
        <v>MX-13.600.FORK</v>
      </c>
    </row>
    <row r="26" spans="1:5">
      <c r="A26" s="156">
        <v>13</v>
      </c>
      <c r="B26" s="34" t="s">
        <v>728</v>
      </c>
      <c r="C26" s="34" t="s">
        <v>729</v>
      </c>
      <c r="D26" s="39" t="s">
        <v>730</v>
      </c>
      <c r="E26" s="7"/>
    </row>
    <row r="27" spans="1:5">
      <c r="A27" s="157"/>
      <c r="B27" s="12" t="s">
        <v>728</v>
      </c>
      <c r="C27" s="12" t="s">
        <v>712</v>
      </c>
      <c r="D27" s="14" t="s">
        <v>680</v>
      </c>
      <c r="E27" s="27" t="str">
        <f>VLOOKUP(D27,data!C:F,4,0)</f>
        <v>MX-16.600.FRWH.09</v>
      </c>
    </row>
    <row r="28" spans="1:5">
      <c r="A28" s="157"/>
      <c r="B28" s="16" t="s">
        <v>728</v>
      </c>
      <c r="C28" s="16" t="s">
        <v>714</v>
      </c>
      <c r="D28" s="17" t="s">
        <v>731</v>
      </c>
      <c r="E28" s="27" t="str">
        <f>VLOOKUP(D28,data!C:F,4,0)</f>
        <v>MX-16.600.FRWH.01</v>
      </c>
    </row>
    <row r="29" spans="1:5">
      <c r="A29" s="158"/>
      <c r="B29" s="43" t="s">
        <v>728</v>
      </c>
      <c r="C29" s="43" t="s">
        <v>694</v>
      </c>
      <c r="D29" s="44" t="s">
        <v>732</v>
      </c>
      <c r="E29" s="7"/>
    </row>
    <row r="30" spans="1:5" ht="14.25" customHeight="1">
      <c r="A30" s="155">
        <v>14</v>
      </c>
      <c r="B30" s="34" t="s">
        <v>733</v>
      </c>
      <c r="C30" s="34" t="s">
        <v>734</v>
      </c>
      <c r="D30" s="35" t="s">
        <v>735</v>
      </c>
      <c r="E30" s="7"/>
    </row>
    <row r="31" spans="1:5" ht="13.5" customHeight="1">
      <c r="A31" s="155"/>
      <c r="B31" s="34" t="s">
        <v>733</v>
      </c>
      <c r="C31" s="34" t="s">
        <v>736</v>
      </c>
      <c r="D31" s="35" t="s">
        <v>737</v>
      </c>
      <c r="E31" s="7"/>
    </row>
    <row r="32" spans="1:5" ht="15" customHeight="1">
      <c r="A32" s="155"/>
      <c r="B32" s="37" t="s">
        <v>733</v>
      </c>
      <c r="C32" s="37" t="s">
        <v>694</v>
      </c>
      <c r="D32" s="38" t="s">
        <v>738</v>
      </c>
      <c r="E32" s="7"/>
    </row>
    <row r="33" spans="1:5" ht="15" customHeight="1">
      <c r="A33" s="155">
        <v>15</v>
      </c>
      <c r="B33" s="34" t="s">
        <v>739</v>
      </c>
      <c r="C33" s="34" t="s">
        <v>734</v>
      </c>
      <c r="D33" s="35" t="s">
        <v>740</v>
      </c>
      <c r="E33" s="7"/>
    </row>
    <row r="34" spans="1:5" ht="13.5" customHeight="1">
      <c r="A34" s="155"/>
      <c r="B34" s="34" t="s">
        <v>739</v>
      </c>
      <c r="C34" s="34" t="s">
        <v>521</v>
      </c>
      <c r="D34" s="35" t="s">
        <v>741</v>
      </c>
      <c r="E34" s="7"/>
    </row>
    <row r="35" spans="1:5" ht="12" customHeight="1">
      <c r="A35" s="155"/>
      <c r="B35" s="37" t="s">
        <v>739</v>
      </c>
      <c r="C35" s="37" t="s">
        <v>694</v>
      </c>
      <c r="D35" s="38" t="s">
        <v>742</v>
      </c>
      <c r="E35" s="7"/>
    </row>
    <row r="36" spans="1:5" ht="13.5" customHeight="1">
      <c r="A36" s="155">
        <v>16</v>
      </c>
      <c r="B36" s="34" t="s">
        <v>743</v>
      </c>
      <c r="C36" s="34" t="s">
        <v>734</v>
      </c>
      <c r="D36" s="35" t="s">
        <v>744</v>
      </c>
      <c r="E36" s="7"/>
    </row>
    <row r="37" spans="1:5" ht="14.25" customHeight="1">
      <c r="A37" s="155"/>
      <c r="B37" s="34" t="s">
        <v>743</v>
      </c>
      <c r="C37" s="34" t="s">
        <v>521</v>
      </c>
      <c r="D37" s="35" t="s">
        <v>745</v>
      </c>
      <c r="E37" s="7"/>
    </row>
    <row r="38" spans="1:5" ht="13.5" customHeight="1">
      <c r="A38" s="155"/>
      <c r="B38" s="37" t="s">
        <v>743</v>
      </c>
      <c r="C38" s="37" t="s">
        <v>694</v>
      </c>
      <c r="D38" s="38" t="s">
        <v>746</v>
      </c>
      <c r="E38" s="7"/>
    </row>
    <row r="39" spans="1:5">
      <c r="A39" s="155">
        <v>17</v>
      </c>
      <c r="B39" s="34" t="s">
        <v>747</v>
      </c>
      <c r="C39" s="34" t="s">
        <v>734</v>
      </c>
      <c r="D39" s="41" t="s">
        <v>748</v>
      </c>
      <c r="E39" s="7"/>
    </row>
    <row r="40" spans="1:5" ht="12.75" customHeight="1">
      <c r="A40" s="155"/>
      <c r="B40" s="34" t="s">
        <v>747</v>
      </c>
      <c r="C40" s="34" t="s">
        <v>521</v>
      </c>
      <c r="D40" s="35" t="s">
        <v>749</v>
      </c>
      <c r="E40" s="7"/>
    </row>
    <row r="41" spans="1:5" ht="12.75" customHeight="1">
      <c r="A41" s="155"/>
      <c r="B41" s="37" t="s">
        <v>747</v>
      </c>
      <c r="C41" s="37" t="s">
        <v>694</v>
      </c>
      <c r="D41" s="38" t="s">
        <v>750</v>
      </c>
      <c r="E41" s="7"/>
    </row>
    <row r="42" spans="1:5">
      <c r="A42" s="154">
        <v>18</v>
      </c>
      <c r="B42" s="12" t="s">
        <v>751</v>
      </c>
      <c r="C42" s="12" t="s">
        <v>734</v>
      </c>
      <c r="D42" s="6" t="s">
        <v>752</v>
      </c>
      <c r="E42" s="27" t="str">
        <f>VLOOKUP(D42,data!C:F,4,0)</f>
        <v>MX-18.600.AXSET.01</v>
      </c>
    </row>
    <row r="43" spans="1:5">
      <c r="A43" s="154"/>
      <c r="B43" s="12" t="s">
        <v>751</v>
      </c>
      <c r="C43" s="12" t="s">
        <v>521</v>
      </c>
      <c r="D43" s="6" t="s">
        <v>753</v>
      </c>
      <c r="E43" s="27" t="str">
        <f>VLOOKUP(D43,data!C:F,4,0)</f>
        <v>MX-18.600.AXSET.09</v>
      </c>
    </row>
    <row r="44" spans="1:5">
      <c r="A44" s="154"/>
      <c r="B44" s="12" t="s">
        <v>751</v>
      </c>
      <c r="C44" s="12" t="s">
        <v>694</v>
      </c>
      <c r="D44" s="6" t="s">
        <v>754</v>
      </c>
      <c r="E44" s="27" t="str">
        <f>VLOOKUP(D44,data!C:F,4,0)</f>
        <v>MX-18.600.AXSET.25</v>
      </c>
    </row>
    <row r="45" spans="1:5">
      <c r="A45" s="29">
        <v>19</v>
      </c>
      <c r="B45" s="12" t="s">
        <v>755</v>
      </c>
      <c r="C45" s="12" t="s">
        <v>517</v>
      </c>
      <c r="D45" s="6" t="s">
        <v>756</v>
      </c>
      <c r="E45" s="27" t="str">
        <f>VLOOKUP(D45,data!C:F,4,0)</f>
        <v>MX-18.600.WH.KN.R</v>
      </c>
    </row>
    <row r="46" spans="1:5">
      <c r="A46" s="29">
        <v>20</v>
      </c>
      <c r="B46" s="12" t="s">
        <v>757</v>
      </c>
      <c r="C46" s="12" t="s">
        <v>517</v>
      </c>
      <c r="D46" s="6" t="s">
        <v>758</v>
      </c>
      <c r="E46" s="27" t="str">
        <f>VLOOKUP(D46,data!C:F,4,0)</f>
        <v>MX-18.600.WH.KN.L</v>
      </c>
    </row>
    <row r="47" spans="1:5">
      <c r="A47" s="154" t="s">
        <v>759</v>
      </c>
      <c r="B47" s="12" t="s">
        <v>760</v>
      </c>
      <c r="C47" s="12" t="s">
        <v>692</v>
      </c>
      <c r="D47" s="14" t="s">
        <v>761</v>
      </c>
      <c r="E47" s="27" t="str">
        <f>VLOOKUP(D47,data!C:F,4,0)</f>
        <v>MX-18.600.BRK.L</v>
      </c>
    </row>
    <row r="48" spans="1:5">
      <c r="A48" s="154"/>
      <c r="B48" s="12" t="s">
        <v>762</v>
      </c>
      <c r="C48" s="12" t="s">
        <v>694</v>
      </c>
      <c r="D48" s="14" t="s">
        <v>763</v>
      </c>
      <c r="E48" s="27" t="str">
        <f>VLOOKUP(D48,data!C:F,4,0)</f>
        <v>MX-18.600.BRK.L.25</v>
      </c>
    </row>
    <row r="49" spans="1:5">
      <c r="A49" s="154" t="s">
        <v>764</v>
      </c>
      <c r="B49" s="12" t="s">
        <v>765</v>
      </c>
      <c r="C49" s="12" t="s">
        <v>692</v>
      </c>
      <c r="D49" s="14" t="s">
        <v>766</v>
      </c>
      <c r="E49" s="27" t="str">
        <f>VLOOKUP(D49,data!C:F,4,0)</f>
        <v>MX-18.600.BRK.R</v>
      </c>
    </row>
    <row r="50" spans="1:5">
      <c r="A50" s="154"/>
      <c r="B50" s="12" t="s">
        <v>765</v>
      </c>
      <c r="C50" s="12" t="s">
        <v>694</v>
      </c>
      <c r="D50" s="14" t="s">
        <v>767</v>
      </c>
      <c r="E50" s="27" t="str">
        <f>VLOOKUP(D50,data!C:F,4,0)</f>
        <v>MX-18.600.BRK.R.25</v>
      </c>
    </row>
    <row r="51" spans="1:5">
      <c r="A51" s="29">
        <v>23</v>
      </c>
      <c r="B51" s="12" t="s">
        <v>768</v>
      </c>
      <c r="C51" s="12" t="s">
        <v>517</v>
      </c>
      <c r="D51" s="14" t="s">
        <v>769</v>
      </c>
      <c r="E51" s="27" t="str">
        <f>VLOOKUP(D51,data!C:F,4,0)</f>
        <v>MX-18.600.AXL.RP.R</v>
      </c>
    </row>
    <row r="52" spans="1:5">
      <c r="A52" s="29">
        <v>24</v>
      </c>
      <c r="B52" s="12" t="s">
        <v>770</v>
      </c>
      <c r="C52" s="12" t="s">
        <v>517</v>
      </c>
      <c r="D52" s="14" t="s">
        <v>771</v>
      </c>
      <c r="E52" s="27" t="str">
        <f>VLOOKUP(D52,data!C:F,4,0)</f>
        <v>MX-18.600.AXL.RP.L</v>
      </c>
    </row>
    <row r="53" spans="1:5">
      <c r="A53" s="29">
        <v>25</v>
      </c>
      <c r="B53" s="12" t="s">
        <v>772</v>
      </c>
      <c r="C53" s="12" t="s">
        <v>517</v>
      </c>
      <c r="D53" s="6" t="s">
        <v>773</v>
      </c>
      <c r="E53" s="27" t="str">
        <f>VLOOKUP(D53,data!C:F,4,0)</f>
        <v>MX-18.600.AXL.SLD.P</v>
      </c>
    </row>
    <row r="54" spans="1:5">
      <c r="A54" s="18">
        <v>26</v>
      </c>
      <c r="B54" s="34" t="s">
        <v>774</v>
      </c>
      <c r="C54" s="34" t="s">
        <v>517</v>
      </c>
      <c r="D54" s="42" t="s">
        <v>775</v>
      </c>
      <c r="E54" s="7"/>
    </row>
    <row r="55" spans="1:5">
      <c r="A55" s="18">
        <v>27</v>
      </c>
      <c r="B55" s="34" t="s">
        <v>776</v>
      </c>
      <c r="C55" s="34" t="s">
        <v>517</v>
      </c>
      <c r="D55" s="42" t="s">
        <v>777</v>
      </c>
      <c r="E55" s="7"/>
    </row>
    <row r="56" spans="1:5">
      <c r="A56" s="18">
        <v>28</v>
      </c>
      <c r="B56" s="34" t="s">
        <v>778</v>
      </c>
      <c r="C56" s="34" t="s">
        <v>517</v>
      </c>
      <c r="D56" s="42" t="s">
        <v>779</v>
      </c>
      <c r="E56" s="7"/>
    </row>
    <row r="57" spans="1:5">
      <c r="A57" s="18">
        <v>29</v>
      </c>
      <c r="B57" s="34" t="s">
        <v>780</v>
      </c>
      <c r="C57" s="34" t="s">
        <v>517</v>
      </c>
      <c r="D57" s="42" t="s">
        <v>781</v>
      </c>
      <c r="E57" s="7"/>
    </row>
    <row r="58" spans="1:5">
      <c r="A58" s="18">
        <v>30</v>
      </c>
      <c r="B58" s="34" t="s">
        <v>782</v>
      </c>
      <c r="C58" s="34" t="s">
        <v>517</v>
      </c>
      <c r="D58" s="42" t="s">
        <v>839</v>
      </c>
      <c r="E58" s="7"/>
    </row>
  </sheetData>
  <mergeCells count="19">
    <mergeCell ref="A26:A29"/>
    <mergeCell ref="A1:A2"/>
    <mergeCell ref="B1:B2"/>
    <mergeCell ref="C1:C2"/>
    <mergeCell ref="D1:D2"/>
    <mergeCell ref="A3:A5"/>
    <mergeCell ref="A6:A7"/>
    <mergeCell ref="A9:A10"/>
    <mergeCell ref="A11:A13"/>
    <mergeCell ref="A14:A16"/>
    <mergeCell ref="A17:A19"/>
    <mergeCell ref="A20:A21"/>
    <mergeCell ref="A49:A50"/>
    <mergeCell ref="A30:A32"/>
    <mergeCell ref="A33:A35"/>
    <mergeCell ref="A36:A38"/>
    <mergeCell ref="A39:A41"/>
    <mergeCell ref="A42:A44"/>
    <mergeCell ref="A47:A4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3D7E9-9E39-4554-A2A5-3B53F86FC495}">
  <dimension ref="A1:E36"/>
  <sheetViews>
    <sheetView workbookViewId="0">
      <selection activeCell="C22" sqref="C22"/>
    </sheetView>
  </sheetViews>
  <sheetFormatPr defaultRowHeight="15"/>
  <cols>
    <col min="2" max="2" width="47" bestFit="1" customWidth="1"/>
    <col min="3" max="3" width="17.28515625" bestFit="1" customWidth="1"/>
    <col min="4" max="4" width="27.85546875" customWidth="1"/>
    <col min="5" max="5" width="24.28515625" customWidth="1"/>
  </cols>
  <sheetData>
    <row r="1" spans="1:5">
      <c r="A1" s="171" t="s">
        <v>437</v>
      </c>
      <c r="B1" s="159" t="s">
        <v>438</v>
      </c>
      <c r="C1" s="171" t="s">
        <v>439</v>
      </c>
      <c r="E1" t="s">
        <v>845</v>
      </c>
    </row>
    <row r="2" spans="1:5" ht="2.25" customHeight="1">
      <c r="A2" s="172"/>
      <c r="B2" s="159"/>
      <c r="C2" s="171"/>
    </row>
    <row r="3" spans="1:5">
      <c r="A3" s="45">
        <v>1</v>
      </c>
      <c r="B3" s="6" t="s">
        <v>622</v>
      </c>
      <c r="C3" s="46" t="s">
        <v>143</v>
      </c>
      <c r="D3" s="27" t="str">
        <f>VLOOKUP(C3,data!C:F,4,0)</f>
        <v>MX-14.600.SH</v>
      </c>
    </row>
    <row r="4" spans="1:5">
      <c r="A4" s="54">
        <v>2</v>
      </c>
      <c r="B4" s="55" t="s">
        <v>623</v>
      </c>
      <c r="C4" s="56" t="s">
        <v>624</v>
      </c>
      <c r="D4" s="7"/>
    </row>
    <row r="5" spans="1:5">
      <c r="A5" s="54">
        <v>2</v>
      </c>
      <c r="B5" s="55" t="s">
        <v>625</v>
      </c>
      <c r="C5" s="57" t="s">
        <v>626</v>
      </c>
      <c r="D5" s="7"/>
    </row>
    <row r="6" spans="1:5">
      <c r="A6" s="9">
        <v>3</v>
      </c>
      <c r="B6" s="48" t="s">
        <v>627</v>
      </c>
      <c r="C6" s="49" t="s">
        <v>146</v>
      </c>
      <c r="D6" s="27" t="str">
        <f>VLOOKUP(C6,data!C:F,4,0)</f>
        <v>MX-14.600.SP</v>
      </c>
    </row>
    <row r="7" spans="1:5">
      <c r="A7" s="9">
        <v>4</v>
      </c>
      <c r="B7" s="48" t="s">
        <v>628</v>
      </c>
      <c r="C7" s="49" t="s">
        <v>629</v>
      </c>
      <c r="D7" s="27" t="str">
        <f>VLOOKUP(C7,data!C:F,4,0)</f>
        <v>MX-16.600.HNDL.MECH</v>
      </c>
    </row>
    <row r="8" spans="1:5">
      <c r="A8" s="54">
        <v>4</v>
      </c>
      <c r="B8" s="55" t="s">
        <v>630</v>
      </c>
      <c r="C8" s="57" t="s">
        <v>631</v>
      </c>
      <c r="D8" s="7"/>
    </row>
    <row r="9" spans="1:5">
      <c r="A9" s="9">
        <v>5</v>
      </c>
      <c r="B9" s="5" t="s">
        <v>632</v>
      </c>
      <c r="C9" s="10" t="s">
        <v>633</v>
      </c>
      <c r="D9" s="27" t="str">
        <f>VLOOKUP(C9,data!C:F,4,0)</f>
        <v>MX-15.600.BS.UP.05</v>
      </c>
      <c r="E9" s="27" t="s">
        <v>150</v>
      </c>
    </row>
    <row r="10" spans="1:5">
      <c r="A10" s="9">
        <v>5</v>
      </c>
      <c r="B10" s="5" t="s">
        <v>634</v>
      </c>
      <c r="C10" s="10" t="s">
        <v>635</v>
      </c>
      <c r="D10" s="27" t="str">
        <f>VLOOKUP(C10,data!C:F,4,0)</f>
        <v>MX-15.600.BS.UP.01</v>
      </c>
      <c r="E10" s="27" t="s">
        <v>147</v>
      </c>
    </row>
    <row r="11" spans="1:5">
      <c r="A11" s="50" t="s">
        <v>451</v>
      </c>
      <c r="B11" s="51" t="s">
        <v>549</v>
      </c>
      <c r="C11" s="52" t="s">
        <v>550</v>
      </c>
      <c r="D11" s="27" t="s">
        <v>150</v>
      </c>
      <c r="E11" s="27" t="s">
        <v>163</v>
      </c>
    </row>
    <row r="12" spans="1:5">
      <c r="A12" s="50" t="s">
        <v>451</v>
      </c>
      <c r="B12" s="51" t="s">
        <v>551</v>
      </c>
      <c r="C12" s="52" t="s">
        <v>552</v>
      </c>
      <c r="D12" s="27" t="s">
        <v>147</v>
      </c>
      <c r="E12" s="27" t="s">
        <v>160</v>
      </c>
    </row>
    <row r="13" spans="1:5">
      <c r="A13" s="54" t="s">
        <v>636</v>
      </c>
      <c r="B13" s="55" t="s">
        <v>637</v>
      </c>
      <c r="C13" s="57" t="s">
        <v>638</v>
      </c>
      <c r="D13" s="7"/>
    </row>
    <row r="14" spans="1:5">
      <c r="A14" s="54" t="s">
        <v>636</v>
      </c>
      <c r="B14" s="55" t="s">
        <v>639</v>
      </c>
      <c r="C14" s="57" t="s">
        <v>640</v>
      </c>
      <c r="D14" s="7"/>
    </row>
    <row r="15" spans="1:5">
      <c r="A15" s="9">
        <v>7</v>
      </c>
      <c r="B15" s="48" t="s">
        <v>641</v>
      </c>
      <c r="C15" s="49" t="s">
        <v>642</v>
      </c>
      <c r="D15" s="27" t="str">
        <f>VLOOKUP(C15,data!C:F,4,0)</f>
        <v>MX-16.600.UF.BLK</v>
      </c>
    </row>
    <row r="16" spans="1:5">
      <c r="A16" s="9">
        <v>7</v>
      </c>
      <c r="B16" s="48" t="s">
        <v>643</v>
      </c>
      <c r="C16" s="49" t="s">
        <v>644</v>
      </c>
      <c r="D16" s="27" t="str">
        <f>VLOOKUP(C16,data!C:F,4,0)</f>
        <v>MX-16.600.UF.WH</v>
      </c>
    </row>
    <row r="17" spans="1:5">
      <c r="A17" s="58" t="s">
        <v>645</v>
      </c>
      <c r="B17" s="55" t="s">
        <v>646</v>
      </c>
      <c r="C17" s="57" t="s">
        <v>647</v>
      </c>
      <c r="D17" s="53"/>
    </row>
    <row r="18" spans="1:5">
      <c r="A18" s="58" t="s">
        <v>648</v>
      </c>
      <c r="B18" s="55" t="s">
        <v>646</v>
      </c>
      <c r="C18" s="57" t="s">
        <v>649</v>
      </c>
      <c r="D18" s="53"/>
    </row>
    <row r="19" spans="1:5">
      <c r="A19" s="9">
        <v>9</v>
      </c>
      <c r="B19" s="48" t="s">
        <v>650</v>
      </c>
      <c r="C19" s="49" t="s">
        <v>651</v>
      </c>
      <c r="D19" s="27" t="str">
        <f>VLOOKUP(C19,data!C:F,4,0)</f>
        <v>MX-16.600.BALLJ</v>
      </c>
    </row>
    <row r="20" spans="1:5">
      <c r="A20" s="9">
        <v>8</v>
      </c>
      <c r="B20" s="48" t="s">
        <v>652</v>
      </c>
      <c r="C20" s="49" t="s">
        <v>653</v>
      </c>
      <c r="D20" s="27" t="str">
        <f>VLOOKUP(C20,data!C:F,4,0)</f>
        <v>MX-16.600.FTUBE.09</v>
      </c>
    </row>
    <row r="21" spans="1:5">
      <c r="A21" s="9">
        <v>8</v>
      </c>
      <c r="B21" s="48" t="s">
        <v>654</v>
      </c>
      <c r="C21" s="49" t="s">
        <v>655</v>
      </c>
      <c r="D21" s="27" t="str">
        <f>VLOOKUP(C21,data!C:F,4,0)</f>
        <v>MX-16.600.FTUBE.01</v>
      </c>
    </row>
    <row r="22" spans="1:5">
      <c r="A22" s="59" t="s">
        <v>656</v>
      </c>
      <c r="B22" s="55" t="s">
        <v>657</v>
      </c>
      <c r="C22" s="57" t="s">
        <v>658</v>
      </c>
      <c r="D22" s="53"/>
    </row>
    <row r="23" spans="1:5">
      <c r="A23" s="9">
        <v>11</v>
      </c>
      <c r="B23" s="48" t="s">
        <v>659</v>
      </c>
      <c r="C23" s="49" t="s">
        <v>844</v>
      </c>
      <c r="D23" s="27" t="str">
        <f>VLOOKUP(C23,data!C:F,4,0)</f>
        <v>MX-16.600.WH. KN.R</v>
      </c>
    </row>
    <row r="24" spans="1:5">
      <c r="A24" s="9">
        <v>10</v>
      </c>
      <c r="B24" s="48" t="s">
        <v>660</v>
      </c>
      <c r="C24" s="49" t="s">
        <v>661</v>
      </c>
      <c r="D24" s="27" t="str">
        <f>VLOOKUP(C24,data!C:F,4,0)</f>
        <v>MX-16.600.WH. KN.L</v>
      </c>
    </row>
    <row r="25" spans="1:5">
      <c r="A25" s="9">
        <v>12</v>
      </c>
      <c r="B25" s="48" t="s">
        <v>662</v>
      </c>
      <c r="C25" s="49" t="s">
        <v>663</v>
      </c>
      <c r="D25" s="27" t="str">
        <f>VLOOKUP(C25,data!C:F,4,0)</f>
        <v>MX-16.600RRWH.09</v>
      </c>
    </row>
    <row r="26" spans="1:5">
      <c r="A26" s="9">
        <v>12</v>
      </c>
      <c r="B26" s="48" t="s">
        <v>664</v>
      </c>
      <c r="C26" s="49" t="s">
        <v>665</v>
      </c>
      <c r="D26" s="27" t="str">
        <f>VLOOKUP(C26,data!C:F,4,0)</f>
        <v>MX-16.600.RRWH.01</v>
      </c>
    </row>
    <row r="27" spans="1:5">
      <c r="A27" s="54">
        <v>13</v>
      </c>
      <c r="B27" s="55" t="s">
        <v>666</v>
      </c>
      <c r="C27" s="57" t="s">
        <v>667</v>
      </c>
      <c r="D27" s="7"/>
    </row>
    <row r="28" spans="1:5">
      <c r="A28" s="54">
        <v>13</v>
      </c>
      <c r="B28" s="55" t="s">
        <v>668</v>
      </c>
      <c r="C28" s="57" t="s">
        <v>669</v>
      </c>
      <c r="D28" s="7"/>
    </row>
    <row r="29" spans="1:5">
      <c r="A29" s="9">
        <v>14</v>
      </c>
      <c r="B29" s="48" t="s">
        <v>670</v>
      </c>
      <c r="C29" s="49" t="s">
        <v>671</v>
      </c>
      <c r="D29" s="47" t="s">
        <v>147</v>
      </c>
      <c r="E29" s="27" t="s">
        <v>160</v>
      </c>
    </row>
    <row r="30" spans="1:5">
      <c r="A30" s="9">
        <v>14</v>
      </c>
      <c r="B30" s="48" t="s">
        <v>672</v>
      </c>
      <c r="C30" s="49" t="s">
        <v>550</v>
      </c>
      <c r="D30" s="143" t="s">
        <v>150</v>
      </c>
      <c r="E30" s="27" t="s">
        <v>160</v>
      </c>
    </row>
    <row r="31" spans="1:5">
      <c r="A31" s="9">
        <v>14</v>
      </c>
      <c r="B31" s="48" t="s">
        <v>673</v>
      </c>
      <c r="C31" s="49" t="s">
        <v>674</v>
      </c>
      <c r="D31" s="27" t="s">
        <v>154</v>
      </c>
    </row>
    <row r="32" spans="1:5">
      <c r="A32" s="60">
        <v>14</v>
      </c>
      <c r="B32" s="61" t="s">
        <v>675</v>
      </c>
      <c r="C32" s="62" t="s">
        <v>676</v>
      </c>
      <c r="D32" s="53"/>
    </row>
    <row r="33" spans="1:4">
      <c r="A33" s="9">
        <v>15</v>
      </c>
      <c r="B33" s="48" t="s">
        <v>677</v>
      </c>
      <c r="C33" s="49" t="s">
        <v>678</v>
      </c>
      <c r="D33" s="27" t="s">
        <v>848</v>
      </c>
    </row>
    <row r="34" spans="1:4">
      <c r="A34" s="9">
        <v>16</v>
      </c>
      <c r="B34" s="48" t="s">
        <v>679</v>
      </c>
      <c r="C34" s="6" t="s">
        <v>680</v>
      </c>
      <c r="D34" s="27" t="s">
        <v>849</v>
      </c>
    </row>
    <row r="35" spans="1:4">
      <c r="A35" s="9">
        <v>16</v>
      </c>
      <c r="B35" s="48" t="s">
        <v>681</v>
      </c>
      <c r="C35" s="49" t="s">
        <v>172</v>
      </c>
      <c r="D35" s="27" t="s">
        <v>850</v>
      </c>
    </row>
    <row r="36" spans="1:4">
      <c r="A36" s="11"/>
      <c r="B36" s="8"/>
      <c r="C36" s="8"/>
    </row>
  </sheetData>
  <mergeCells count="3">
    <mergeCell ref="A1:A2"/>
    <mergeCell ref="B1:B2"/>
    <mergeCell ref="C1:C2"/>
  </mergeCells>
  <phoneticPr fontId="39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0F1E-4CB6-43A1-9848-811A2580DB29}">
  <dimension ref="A1:F36"/>
  <sheetViews>
    <sheetView workbookViewId="0">
      <selection activeCell="F13" sqref="F13"/>
    </sheetView>
  </sheetViews>
  <sheetFormatPr defaultRowHeight="15"/>
  <cols>
    <col min="2" max="2" width="35.140625" bestFit="1" customWidth="1"/>
    <col min="4" max="4" width="19.5703125" customWidth="1"/>
    <col min="5" max="5" width="27.5703125" customWidth="1"/>
    <col min="6" max="6" width="27.42578125" customWidth="1"/>
  </cols>
  <sheetData>
    <row r="1" spans="1:6">
      <c r="A1" s="176" t="s">
        <v>791</v>
      </c>
      <c r="B1" s="176" t="s">
        <v>792</v>
      </c>
      <c r="C1" s="176" t="s">
        <v>793</v>
      </c>
      <c r="D1" s="176" t="s">
        <v>794</v>
      </c>
    </row>
    <row r="2" spans="1:6">
      <c r="A2" s="176"/>
      <c r="B2" s="176"/>
      <c r="C2" s="176"/>
      <c r="D2" s="176"/>
    </row>
    <row r="3" spans="1:6">
      <c r="A3" s="177">
        <v>1</v>
      </c>
      <c r="B3" s="69" t="s">
        <v>795</v>
      </c>
      <c r="C3" s="69" t="s">
        <v>796</v>
      </c>
      <c r="D3" s="70" t="s">
        <v>797</v>
      </c>
    </row>
    <row r="4" spans="1:6">
      <c r="A4" s="178"/>
      <c r="B4" s="63" t="s">
        <v>795</v>
      </c>
      <c r="C4" s="63" t="s">
        <v>798</v>
      </c>
      <c r="D4" s="64" t="s">
        <v>395</v>
      </c>
      <c r="E4" s="27" t="str">
        <f>VLOOKUP(D4,data!C:F,4,0)</f>
        <v>MX-20.600.HNDLSET.01</v>
      </c>
    </row>
    <row r="5" spans="1:6">
      <c r="A5" s="179"/>
      <c r="B5" s="63" t="s">
        <v>795</v>
      </c>
      <c r="C5" s="63" t="s">
        <v>689</v>
      </c>
      <c r="D5" s="64" t="s">
        <v>398</v>
      </c>
      <c r="E5" s="27" t="str">
        <f>VLOOKUP(D5,data!C:F,4,0)</f>
        <v>MX-20.600.HNDLSET.25</v>
      </c>
    </row>
    <row r="6" spans="1:6">
      <c r="A6" s="177">
        <v>2</v>
      </c>
      <c r="B6" s="63" t="s">
        <v>799</v>
      </c>
      <c r="C6" s="63" t="s">
        <v>800</v>
      </c>
      <c r="D6" s="64" t="s">
        <v>801</v>
      </c>
      <c r="E6" s="27" t="s">
        <v>141</v>
      </c>
    </row>
    <row r="7" spans="1:6">
      <c r="A7" s="179"/>
      <c r="B7" s="69" t="s">
        <v>799</v>
      </c>
      <c r="C7" s="69" t="s">
        <v>689</v>
      </c>
      <c r="D7" s="70" t="s">
        <v>802</v>
      </c>
      <c r="E7" s="7"/>
    </row>
    <row r="8" spans="1:6">
      <c r="A8" s="65">
        <v>3</v>
      </c>
      <c r="B8" s="63" t="s">
        <v>803</v>
      </c>
      <c r="C8" s="63" t="s">
        <v>798</v>
      </c>
      <c r="D8" s="64" t="s">
        <v>804</v>
      </c>
      <c r="E8" s="27" t="s">
        <v>144</v>
      </c>
    </row>
    <row r="9" spans="1:6">
      <c r="A9" s="173">
        <v>4</v>
      </c>
      <c r="B9" s="24" t="s">
        <v>805</v>
      </c>
      <c r="C9" s="24" t="s">
        <v>796</v>
      </c>
      <c r="D9" s="25" t="s">
        <v>806</v>
      </c>
      <c r="E9" s="7"/>
    </row>
    <row r="10" spans="1:6">
      <c r="A10" s="175"/>
      <c r="B10" s="63" t="s">
        <v>805</v>
      </c>
      <c r="C10" s="63" t="s">
        <v>798</v>
      </c>
      <c r="D10" s="64" t="s">
        <v>420</v>
      </c>
      <c r="E10" s="27" t="str">
        <f>VLOOKUP(D10,data!C:F,4,0)</f>
        <v>MX-20.600.UP.FR.01</v>
      </c>
    </row>
    <row r="11" spans="1:6">
      <c r="A11" s="174"/>
      <c r="B11" s="63" t="s">
        <v>805</v>
      </c>
      <c r="C11" s="63" t="s">
        <v>689</v>
      </c>
      <c r="D11" s="64" t="s">
        <v>422</v>
      </c>
      <c r="E11" s="27" t="str">
        <f>VLOOKUP(D11,data!C:F,4,0)</f>
        <v>MX-20.600.UP.FR.25</v>
      </c>
    </row>
    <row r="12" spans="1:6">
      <c r="A12" s="23">
        <v>5</v>
      </c>
      <c r="B12" s="69" t="s">
        <v>807</v>
      </c>
      <c r="C12" s="69" t="s">
        <v>689</v>
      </c>
      <c r="D12" s="71" t="s">
        <v>808</v>
      </c>
      <c r="E12" s="53"/>
    </row>
    <row r="13" spans="1:6">
      <c r="A13" s="173">
        <v>6</v>
      </c>
      <c r="B13" s="63" t="s">
        <v>809</v>
      </c>
      <c r="C13" s="63" t="s">
        <v>798</v>
      </c>
      <c r="D13" s="66" t="s">
        <v>425</v>
      </c>
      <c r="E13" s="27" t="str">
        <f>VLOOKUP(D13,data!C:F,4,0)</f>
        <v>MX-20.600.WH.BRK.01</v>
      </c>
    </row>
    <row r="14" spans="1:6">
      <c r="A14" s="174"/>
      <c r="B14" s="63" t="s">
        <v>809</v>
      </c>
      <c r="C14" s="63" t="s">
        <v>689</v>
      </c>
      <c r="D14" s="66" t="s">
        <v>428</v>
      </c>
      <c r="E14" s="27" t="str">
        <f>VLOOKUP(D14,data!C:F,4,0)</f>
        <v>MX-20.600.WH.BRK.25</v>
      </c>
    </row>
    <row r="15" spans="1:6">
      <c r="A15" s="173">
        <v>7</v>
      </c>
      <c r="B15" s="63" t="s">
        <v>810</v>
      </c>
      <c r="C15" s="63" t="s">
        <v>689</v>
      </c>
      <c r="D15" s="66" t="s">
        <v>416</v>
      </c>
      <c r="E15" s="27" t="str">
        <f>VLOOKUP(D15,data!C:F,4,0)</f>
        <v>MX-20.600.RRWH.25</v>
      </c>
      <c r="F15" s="150" t="s">
        <v>354</v>
      </c>
    </row>
    <row r="16" spans="1:6">
      <c r="A16" s="175"/>
      <c r="B16" s="69" t="s">
        <v>810</v>
      </c>
      <c r="C16" s="69" t="s">
        <v>796</v>
      </c>
      <c r="D16" s="71" t="s">
        <v>811</v>
      </c>
      <c r="E16" s="53"/>
    </row>
    <row r="17" spans="1:6">
      <c r="A17" s="174"/>
      <c r="B17" s="63" t="s">
        <v>810</v>
      </c>
      <c r="C17" s="63" t="s">
        <v>798</v>
      </c>
      <c r="D17" s="66" t="s">
        <v>413</v>
      </c>
      <c r="E17" s="27" t="str">
        <f>VLOOKUP(D17,data!C:F,4,0)</f>
        <v>MX-20.600.RRWH.01</v>
      </c>
      <c r="F17" s="150" t="s">
        <v>354</v>
      </c>
    </row>
    <row r="18" spans="1:6">
      <c r="A18" s="173">
        <v>8</v>
      </c>
      <c r="B18" s="63" t="s">
        <v>371</v>
      </c>
      <c r="C18" s="63" t="s">
        <v>798</v>
      </c>
      <c r="D18" s="66" t="s">
        <v>372</v>
      </c>
      <c r="E18" s="27" t="str">
        <f>VLOOKUP(D18,data!C:F,4,0)</f>
        <v>MX-20.600.BS.LO.01</v>
      </c>
    </row>
    <row r="19" spans="1:6">
      <c r="A19" s="174"/>
      <c r="B19" s="63" t="s">
        <v>371</v>
      </c>
      <c r="C19" s="63" t="s">
        <v>689</v>
      </c>
      <c r="D19" s="66" t="s">
        <v>374</v>
      </c>
      <c r="E19" s="27" t="str">
        <f>VLOOKUP(D19,data!C:F,4,0)</f>
        <v>MX-20.600.BS.LO.25</v>
      </c>
    </row>
    <row r="20" spans="1:6">
      <c r="A20" s="173">
        <v>9</v>
      </c>
      <c r="B20" s="69" t="s">
        <v>812</v>
      </c>
      <c r="C20" s="69" t="s">
        <v>796</v>
      </c>
      <c r="D20" s="71" t="s">
        <v>813</v>
      </c>
      <c r="E20" s="53"/>
    </row>
    <row r="21" spans="1:6">
      <c r="A21" s="175"/>
      <c r="B21" s="63" t="s">
        <v>812</v>
      </c>
      <c r="C21" s="63" t="s">
        <v>798</v>
      </c>
      <c r="D21" s="66" t="s">
        <v>401</v>
      </c>
      <c r="E21" s="27" t="str">
        <f>VLOOKUP(D21,data!C:F,4,0)</f>
        <v>MX-20.600.LO.FR.L.01</v>
      </c>
    </row>
    <row r="22" spans="1:6">
      <c r="A22" s="174"/>
      <c r="B22" s="63" t="s">
        <v>812</v>
      </c>
      <c r="C22" s="63" t="s">
        <v>689</v>
      </c>
      <c r="D22" s="66" t="s">
        <v>404</v>
      </c>
      <c r="E22" s="27" t="str">
        <f>VLOOKUP(D22,data!C:F,4,0)</f>
        <v>MX-20.600.LO.FR.L.25</v>
      </c>
    </row>
    <row r="23" spans="1:6">
      <c r="A23" s="173">
        <v>10</v>
      </c>
      <c r="B23" s="63" t="s">
        <v>814</v>
      </c>
      <c r="C23" s="63" t="s">
        <v>798</v>
      </c>
      <c r="D23" s="66" t="s">
        <v>383</v>
      </c>
      <c r="E23" s="27" t="str">
        <f>VLOOKUP(D23,data!C:F,4,0)</f>
        <v>MX-20.600.FRWH.01</v>
      </c>
      <c r="F23" s="150" t="s">
        <v>316</v>
      </c>
    </row>
    <row r="24" spans="1:6">
      <c r="A24" s="175"/>
      <c r="B24" s="69" t="s">
        <v>814</v>
      </c>
      <c r="C24" s="69" t="s">
        <v>796</v>
      </c>
      <c r="D24" s="71" t="s">
        <v>815</v>
      </c>
      <c r="E24" s="53"/>
    </row>
    <row r="25" spans="1:6">
      <c r="A25" s="174"/>
      <c r="B25" s="63" t="s">
        <v>814</v>
      </c>
      <c r="C25" s="63" t="s">
        <v>689</v>
      </c>
      <c r="D25" s="66" t="s">
        <v>386</v>
      </c>
      <c r="E25" s="27" t="str">
        <f>VLOOKUP(D25,data!C:F,4,0)</f>
        <v>MX-20.600.FRWH.25</v>
      </c>
      <c r="F25" s="150" t="s">
        <v>316</v>
      </c>
    </row>
    <row r="26" spans="1:6">
      <c r="A26" s="173">
        <v>11</v>
      </c>
      <c r="B26" s="69" t="s">
        <v>816</v>
      </c>
      <c r="C26" s="69" t="s">
        <v>796</v>
      </c>
      <c r="D26" s="71" t="s">
        <v>817</v>
      </c>
      <c r="E26" s="53"/>
    </row>
    <row r="27" spans="1:6">
      <c r="A27" s="175"/>
      <c r="B27" s="63" t="s">
        <v>816</v>
      </c>
      <c r="C27" s="63" t="s">
        <v>798</v>
      </c>
      <c r="D27" s="66" t="s">
        <v>389</v>
      </c>
      <c r="E27" s="27" t="str">
        <f>VLOOKUP(D27,data!C:F,4,0)</f>
        <v>MX-20.600.FWHH.01</v>
      </c>
    </row>
    <row r="28" spans="1:6">
      <c r="A28" s="174"/>
      <c r="B28" s="63" t="s">
        <v>816</v>
      </c>
      <c r="C28" s="63" t="s">
        <v>689</v>
      </c>
      <c r="D28" s="66" t="s">
        <v>392</v>
      </c>
      <c r="E28" s="27" t="str">
        <f>VLOOKUP(D28,data!C:F,4,0)</f>
        <v>MX-20.600.FWHH.25</v>
      </c>
    </row>
    <row r="29" spans="1:6">
      <c r="A29" s="173">
        <v>12</v>
      </c>
      <c r="B29" s="63" t="s">
        <v>818</v>
      </c>
      <c r="C29" s="63" t="s">
        <v>798</v>
      </c>
      <c r="D29" s="66" t="s">
        <v>364</v>
      </c>
      <c r="E29" s="27" t="str">
        <f>VLOOKUP(D29,data!C:F,4,0)</f>
        <v>MX-20.600.BB.01</v>
      </c>
    </row>
    <row r="30" spans="1:6">
      <c r="A30" s="174"/>
      <c r="B30" s="63" t="s">
        <v>818</v>
      </c>
      <c r="C30" s="63" t="s">
        <v>689</v>
      </c>
      <c r="D30" s="66" t="s">
        <v>366</v>
      </c>
      <c r="E30" s="27" t="str">
        <f>VLOOKUP(D30,data!C:F,4,0)</f>
        <v>MX-20.600.BB.25</v>
      </c>
    </row>
    <row r="31" spans="1:6">
      <c r="A31" s="68">
        <v>13</v>
      </c>
      <c r="B31" s="63" t="s">
        <v>368</v>
      </c>
      <c r="C31" s="63" t="s">
        <v>798</v>
      </c>
      <c r="D31" s="66" t="s">
        <v>369</v>
      </c>
      <c r="E31" s="27" t="str">
        <f>VLOOKUP(D31,data!C:F,4,0)</f>
        <v>MX-20.600.BOLTSET</v>
      </c>
    </row>
    <row r="32" spans="1:6">
      <c r="A32" s="173">
        <v>14</v>
      </c>
      <c r="B32" s="69" t="s">
        <v>819</v>
      </c>
      <c r="C32" s="69" t="s">
        <v>796</v>
      </c>
      <c r="D32" s="72" t="s">
        <v>820</v>
      </c>
      <c r="E32" s="53"/>
    </row>
    <row r="33" spans="1:5">
      <c r="A33" s="175"/>
      <c r="B33" s="63" t="s">
        <v>819</v>
      </c>
      <c r="C33" s="63" t="s">
        <v>798</v>
      </c>
      <c r="D33" s="67" t="s">
        <v>407</v>
      </c>
      <c r="E33" s="27" t="str">
        <f>VLOOKUP(D33,data!C:F,4,0)</f>
        <v>MX-20.600.LO.FR.R.01</v>
      </c>
    </row>
    <row r="34" spans="1:5">
      <c r="A34" s="174"/>
      <c r="B34" s="63" t="s">
        <v>819</v>
      </c>
      <c r="C34" s="63" t="s">
        <v>689</v>
      </c>
      <c r="D34" s="67" t="s">
        <v>410</v>
      </c>
      <c r="E34" s="27" t="str">
        <f>VLOOKUP(D34,data!C:F,4,0)</f>
        <v>MX-20.600.LO.FR.R.25</v>
      </c>
    </row>
    <row r="35" spans="1:5">
      <c r="A35" s="173">
        <v>15</v>
      </c>
      <c r="B35" s="63" t="s">
        <v>821</v>
      </c>
      <c r="C35" s="63" t="s">
        <v>798</v>
      </c>
      <c r="D35" s="66" t="s">
        <v>377</v>
      </c>
      <c r="E35" s="27" t="str">
        <f>VLOOKUP(D35,data!C:F,4,0)</f>
        <v>MX-20.600.BS.UP.01</v>
      </c>
    </row>
    <row r="36" spans="1:5">
      <c r="A36" s="174"/>
      <c r="B36" s="63" t="s">
        <v>821</v>
      </c>
      <c r="C36" s="63" t="s">
        <v>689</v>
      </c>
      <c r="D36" s="66" t="s">
        <v>380</v>
      </c>
      <c r="E36" s="27" t="str">
        <f>VLOOKUP(D36,data!C:F,4,0)</f>
        <v>MX-20.600.BS.UP.25</v>
      </c>
    </row>
  </sheetData>
  <mergeCells count="16">
    <mergeCell ref="A15:A17"/>
    <mergeCell ref="D1:D2"/>
    <mergeCell ref="A1:A2"/>
    <mergeCell ref="B1:B2"/>
    <mergeCell ref="C1:C2"/>
    <mergeCell ref="A3:A5"/>
    <mergeCell ref="A6:A7"/>
    <mergeCell ref="A9:A11"/>
    <mergeCell ref="A13:A14"/>
    <mergeCell ref="A35:A36"/>
    <mergeCell ref="A18:A19"/>
    <mergeCell ref="A20:A22"/>
    <mergeCell ref="A23:A25"/>
    <mergeCell ref="A26:A28"/>
    <mergeCell ref="A29:A30"/>
    <mergeCell ref="A32:A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E0E-F5BC-40B0-8369-DDED625A3DB9}">
  <dimension ref="A1:F25"/>
  <sheetViews>
    <sheetView workbookViewId="0">
      <selection activeCell="F26" sqref="F26"/>
    </sheetView>
  </sheetViews>
  <sheetFormatPr defaultRowHeight="15"/>
  <cols>
    <col min="1" max="1" width="6.140625" customWidth="1"/>
    <col min="2" max="2" width="39.85546875" customWidth="1"/>
    <col min="3" max="3" width="5.42578125" customWidth="1"/>
    <col min="4" max="4" width="14.42578125" customWidth="1"/>
    <col min="5" max="5" width="28.85546875" customWidth="1"/>
    <col min="6" max="6" width="25" customWidth="1"/>
  </cols>
  <sheetData>
    <row r="1" spans="1:6">
      <c r="A1" s="159" t="s">
        <v>437</v>
      </c>
      <c r="B1" s="159" t="s">
        <v>438</v>
      </c>
      <c r="C1" s="159" t="s">
        <v>508</v>
      </c>
      <c r="D1" s="159" t="s">
        <v>439</v>
      </c>
    </row>
    <row r="2" spans="1:6">
      <c r="A2" s="159"/>
      <c r="B2" s="159"/>
      <c r="C2" s="159"/>
      <c r="D2" s="159"/>
      <c r="F2" t="s">
        <v>852</v>
      </c>
    </row>
    <row r="3" spans="1:6">
      <c r="A3" s="73">
        <v>1</v>
      </c>
      <c r="B3" s="48" t="s">
        <v>598</v>
      </c>
      <c r="C3" s="32" t="s">
        <v>517</v>
      </c>
      <c r="D3" s="74" t="s">
        <v>513</v>
      </c>
      <c r="E3" s="27" t="str">
        <f>VLOOKUP(D3,data!C:F,4,0)</f>
        <v>MX-19.600.HNDL.TUBE</v>
      </c>
    </row>
    <row r="4" spans="1:6">
      <c r="A4" s="8">
        <v>1</v>
      </c>
      <c r="B4" s="55" t="s">
        <v>598</v>
      </c>
      <c r="C4" s="81" t="s">
        <v>521</v>
      </c>
      <c r="D4" s="82" t="s">
        <v>511</v>
      </c>
      <c r="E4" s="53"/>
    </row>
    <row r="5" spans="1:6">
      <c r="A5" s="73">
        <v>2</v>
      </c>
      <c r="B5" s="6" t="s">
        <v>599</v>
      </c>
      <c r="C5" s="32" t="s">
        <v>600</v>
      </c>
      <c r="D5" s="75" t="s">
        <v>143</v>
      </c>
      <c r="E5" s="27" t="str">
        <f>VLOOKUP(D5,data!C:F,4,0)</f>
        <v>MX-14.600.SH</v>
      </c>
    </row>
    <row r="6" spans="1:6">
      <c r="A6" s="8">
        <v>3</v>
      </c>
      <c r="B6" s="83" t="s">
        <v>601</v>
      </c>
      <c r="C6" s="81" t="s">
        <v>517</v>
      </c>
      <c r="D6" s="84" t="s">
        <v>602</v>
      </c>
      <c r="E6" s="53"/>
    </row>
    <row r="7" spans="1:6">
      <c r="A7" s="73">
        <v>4</v>
      </c>
      <c r="B7" s="76" t="s">
        <v>603</v>
      </c>
      <c r="C7" s="32" t="s">
        <v>517</v>
      </c>
      <c r="D7" s="77" t="s">
        <v>604</v>
      </c>
      <c r="E7" s="27" t="str">
        <f>VLOOKUP(D7,data!C:F,4,0)</f>
        <v>MX-19.600.BS.UP</v>
      </c>
    </row>
    <row r="8" spans="1:6">
      <c r="A8" s="8">
        <v>4</v>
      </c>
      <c r="B8" s="83" t="s">
        <v>603</v>
      </c>
      <c r="C8" s="81" t="s">
        <v>600</v>
      </c>
      <c r="D8" s="85" t="s">
        <v>605</v>
      </c>
      <c r="E8" s="53"/>
    </row>
    <row r="9" spans="1:6">
      <c r="A9" s="8">
        <v>5</v>
      </c>
      <c r="B9" s="83" t="s">
        <v>606</v>
      </c>
      <c r="C9" s="81" t="s">
        <v>521</v>
      </c>
      <c r="D9" s="86" t="s">
        <v>607</v>
      </c>
      <c r="E9" s="53"/>
    </row>
    <row r="10" spans="1:6">
      <c r="A10" s="8">
        <v>5</v>
      </c>
      <c r="B10" s="83" t="s">
        <v>606</v>
      </c>
      <c r="C10" s="81" t="s">
        <v>517</v>
      </c>
      <c r="D10" s="86" t="s">
        <v>608</v>
      </c>
      <c r="E10" s="53"/>
    </row>
    <row r="11" spans="1:6">
      <c r="A11" s="73">
        <v>6</v>
      </c>
      <c r="B11" s="5" t="s">
        <v>609</v>
      </c>
      <c r="C11" s="32" t="s">
        <v>517</v>
      </c>
      <c r="D11" s="6" t="s">
        <v>610</v>
      </c>
      <c r="E11" s="27" t="str">
        <f>VLOOKUP(D11,data!C:F,4,0)</f>
        <v>MX-19.601.FLDTUBE.01</v>
      </c>
    </row>
    <row r="12" spans="1:6">
      <c r="A12" s="73">
        <v>6</v>
      </c>
      <c r="B12" s="5" t="s">
        <v>609</v>
      </c>
      <c r="C12" s="32" t="s">
        <v>521</v>
      </c>
      <c r="D12" s="6" t="s">
        <v>611</v>
      </c>
      <c r="E12" s="27" t="str">
        <f>VLOOKUP(D12,data!C:F,4,0)</f>
        <v>MX-19.601.FLDTUBE.09</v>
      </c>
    </row>
    <row r="13" spans="1:6">
      <c r="A13" s="8">
        <v>7</v>
      </c>
      <c r="B13" s="87" t="s">
        <v>612</v>
      </c>
      <c r="C13" s="81" t="s">
        <v>517</v>
      </c>
      <c r="D13" s="86" t="s">
        <v>613</v>
      </c>
      <c r="E13" s="7"/>
    </row>
    <row r="14" spans="1:6">
      <c r="A14" s="8">
        <v>7</v>
      </c>
      <c r="B14" s="87" t="s">
        <v>612</v>
      </c>
      <c r="C14" s="81" t="s">
        <v>521</v>
      </c>
      <c r="D14" s="86" t="s">
        <v>614</v>
      </c>
      <c r="E14" s="7"/>
    </row>
    <row r="15" spans="1:6">
      <c r="A15" s="73">
        <v>8</v>
      </c>
      <c r="B15" s="76" t="s">
        <v>615</v>
      </c>
      <c r="C15" s="32"/>
      <c r="D15" s="6" t="s">
        <v>535</v>
      </c>
      <c r="E15" s="27" t="s">
        <v>58</v>
      </c>
    </row>
    <row r="16" spans="1:6">
      <c r="A16" s="73">
        <v>9</v>
      </c>
      <c r="B16" s="5" t="s">
        <v>616</v>
      </c>
      <c r="C16" s="32" t="s">
        <v>517</v>
      </c>
      <c r="D16" s="6" t="s">
        <v>345</v>
      </c>
      <c r="E16" s="27" t="str">
        <f>VLOOKUP(D16,data!C:F,4,0)</f>
        <v>MX-19.601.FORK.01</v>
      </c>
    </row>
    <row r="17" spans="1:6">
      <c r="A17" s="73">
        <v>9</v>
      </c>
      <c r="B17" s="5" t="s">
        <v>616</v>
      </c>
      <c r="C17" s="32" t="s">
        <v>521</v>
      </c>
      <c r="D17" s="6" t="s">
        <v>348</v>
      </c>
      <c r="E17" s="27" t="str">
        <f>VLOOKUP(D17,data!C:F,4,0)</f>
        <v>MX-19.601.FORK.09</v>
      </c>
    </row>
    <row r="18" spans="1:6">
      <c r="A18" s="73">
        <v>10</v>
      </c>
      <c r="B18" s="5" t="s">
        <v>617</v>
      </c>
      <c r="C18" s="32" t="s">
        <v>517</v>
      </c>
      <c r="D18" s="6" t="s">
        <v>327</v>
      </c>
      <c r="E18" s="92" t="s">
        <v>354</v>
      </c>
      <c r="F18" s="150" t="s">
        <v>185</v>
      </c>
    </row>
    <row r="19" spans="1:6">
      <c r="A19" s="78">
        <v>10</v>
      </c>
      <c r="B19" s="5" t="s">
        <v>617</v>
      </c>
      <c r="C19" s="76" t="s">
        <v>521</v>
      </c>
      <c r="D19" s="79" t="s">
        <v>563</v>
      </c>
      <c r="E19" s="27" t="str">
        <f>VLOOKUP(D19,data!C:F,4,0)</f>
        <v>MX-19.601.RRWH.09</v>
      </c>
      <c r="F19" s="148" t="s">
        <v>198</v>
      </c>
    </row>
    <row r="20" spans="1:6">
      <c r="A20" s="73">
        <v>11</v>
      </c>
      <c r="B20" s="5" t="s">
        <v>618</v>
      </c>
      <c r="C20" s="32" t="s">
        <v>517</v>
      </c>
      <c r="D20" s="6" t="s">
        <v>318</v>
      </c>
      <c r="E20" s="92" t="s">
        <v>349</v>
      </c>
      <c r="F20" s="150" t="s">
        <v>316</v>
      </c>
    </row>
    <row r="21" spans="1:6">
      <c r="A21" s="73">
        <v>11</v>
      </c>
      <c r="B21" s="5" t="s">
        <v>618</v>
      </c>
      <c r="C21" s="32" t="s">
        <v>521</v>
      </c>
      <c r="D21" s="6" t="s">
        <v>619</v>
      </c>
      <c r="E21" s="27" t="str">
        <f>VLOOKUP(D21,data!C:F,4,0)</f>
        <v>MX-19.601.FRWH.09</v>
      </c>
    </row>
    <row r="22" spans="1:6">
      <c r="A22" s="73">
        <v>12</v>
      </c>
      <c r="B22" s="147" t="s">
        <v>362</v>
      </c>
      <c r="C22" s="32" t="s">
        <v>600</v>
      </c>
      <c r="D22" s="6" t="s">
        <v>18</v>
      </c>
      <c r="E22" s="147" t="s">
        <v>361</v>
      </c>
      <c r="F22" s="148" t="s">
        <v>330</v>
      </c>
    </row>
    <row r="23" spans="1:6">
      <c r="A23" s="73">
        <v>13</v>
      </c>
      <c r="B23" s="92" t="s">
        <v>360</v>
      </c>
      <c r="C23" s="32" t="s">
        <v>600</v>
      </c>
      <c r="D23" s="14" t="s">
        <v>19</v>
      </c>
      <c r="E23" s="92" t="s">
        <v>359</v>
      </c>
      <c r="F23" s="150" t="s">
        <v>328</v>
      </c>
    </row>
    <row r="24" spans="1:6">
      <c r="A24" s="8">
        <v>14</v>
      </c>
      <c r="B24" s="87" t="s">
        <v>620</v>
      </c>
      <c r="C24" s="81" t="s">
        <v>600</v>
      </c>
      <c r="D24" s="88" t="s">
        <v>621</v>
      </c>
      <c r="E24" s="53"/>
    </row>
    <row r="25" spans="1:6">
      <c r="A25" s="73">
        <v>14</v>
      </c>
      <c r="B25" s="5" t="s">
        <v>620</v>
      </c>
      <c r="C25" s="32" t="s">
        <v>517</v>
      </c>
      <c r="D25" s="80" t="s">
        <v>146</v>
      </c>
      <c r="E25" s="27" t="str">
        <f>VLOOKUP(D25,data!C:F,4,0)</f>
        <v>MX-14.600.SP</v>
      </c>
    </row>
  </sheetData>
  <mergeCells count="4">
    <mergeCell ref="A1:A2"/>
    <mergeCell ref="B1:B2"/>
    <mergeCell ref="C1:C2"/>
    <mergeCell ref="D1:D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8E620-BD4F-4624-84E1-DA528BFF6117}">
  <dimension ref="A1:F20"/>
  <sheetViews>
    <sheetView workbookViewId="0">
      <selection activeCell="F10" sqref="F10"/>
    </sheetView>
  </sheetViews>
  <sheetFormatPr defaultRowHeight="15"/>
  <cols>
    <col min="1" max="1" width="4.7109375" customWidth="1"/>
    <col min="2" max="2" width="33.28515625" customWidth="1"/>
    <col min="3" max="3" width="14.28515625" customWidth="1"/>
    <col min="4" max="4" width="15.5703125" customWidth="1"/>
    <col min="5" max="5" width="26.85546875" customWidth="1"/>
    <col min="6" max="6" width="24.5703125" customWidth="1"/>
  </cols>
  <sheetData>
    <row r="1" spans="1:6">
      <c r="A1" s="159" t="s">
        <v>437</v>
      </c>
      <c r="B1" s="159" t="s">
        <v>438</v>
      </c>
      <c r="C1" s="159" t="s">
        <v>508</v>
      </c>
      <c r="D1" s="159" t="s">
        <v>439</v>
      </c>
    </row>
    <row r="2" spans="1:6">
      <c r="A2" s="159"/>
      <c r="B2" s="159"/>
      <c r="C2" s="159"/>
      <c r="D2" s="159"/>
      <c r="F2" t="s">
        <v>852</v>
      </c>
    </row>
    <row r="3" spans="1:6">
      <c r="A3" s="102">
        <v>1</v>
      </c>
      <c r="B3" s="87" t="s">
        <v>509</v>
      </c>
      <c r="C3" s="103" t="s">
        <v>510</v>
      </c>
      <c r="D3" s="104" t="s">
        <v>511</v>
      </c>
      <c r="E3" s="7"/>
    </row>
    <row r="4" spans="1:6">
      <c r="A4" s="89">
        <v>1</v>
      </c>
      <c r="B4" s="5" t="s">
        <v>509</v>
      </c>
      <c r="C4" s="14" t="s">
        <v>512</v>
      </c>
      <c r="D4" s="90" t="s">
        <v>513</v>
      </c>
      <c r="E4" s="27" t="str">
        <f>VLOOKUP(D4,data!C:F,4,0)</f>
        <v>MX-19.600.HNDL.TUBE</v>
      </c>
    </row>
    <row r="5" spans="1:6">
      <c r="A5" s="32">
        <v>2</v>
      </c>
      <c r="B5" s="5" t="s">
        <v>514</v>
      </c>
      <c r="C5" s="32" t="s">
        <v>515</v>
      </c>
      <c r="D5" s="91" t="s">
        <v>143</v>
      </c>
      <c r="E5" s="27" t="str">
        <f>VLOOKUP(D5,data!C:F,4,0)</f>
        <v>MX-14.600.SH</v>
      </c>
    </row>
    <row r="6" spans="1:6">
      <c r="A6" s="32">
        <v>3</v>
      </c>
      <c r="B6" s="5" t="s">
        <v>516</v>
      </c>
      <c r="C6" s="14" t="s">
        <v>517</v>
      </c>
      <c r="D6" s="91" t="s">
        <v>146</v>
      </c>
      <c r="E6" s="92" t="s">
        <v>311</v>
      </c>
    </row>
    <row r="7" spans="1:6">
      <c r="A7" s="32">
        <v>4</v>
      </c>
      <c r="B7" s="5" t="s">
        <v>518</v>
      </c>
      <c r="C7" s="32" t="s">
        <v>517</v>
      </c>
      <c r="D7" s="93" t="s">
        <v>519</v>
      </c>
      <c r="E7" s="92" t="s">
        <v>311</v>
      </c>
    </row>
    <row r="8" spans="1:6">
      <c r="A8" s="81">
        <v>5</v>
      </c>
      <c r="B8" s="87" t="s">
        <v>520</v>
      </c>
      <c r="C8" s="81" t="s">
        <v>521</v>
      </c>
      <c r="D8" s="105" t="s">
        <v>522</v>
      </c>
      <c r="E8" s="7"/>
    </row>
    <row r="9" spans="1:6">
      <c r="A9" s="81">
        <v>5</v>
      </c>
      <c r="B9" s="87" t="s">
        <v>520</v>
      </c>
      <c r="C9" s="106" t="s">
        <v>517</v>
      </c>
      <c r="D9" s="105" t="s">
        <v>523</v>
      </c>
      <c r="E9" s="7"/>
    </row>
    <row r="10" spans="1:6">
      <c r="A10" s="32">
        <v>6</v>
      </c>
      <c r="B10" s="94" t="s">
        <v>524</v>
      </c>
      <c r="C10" s="32" t="s">
        <v>517</v>
      </c>
      <c r="D10" s="95" t="s">
        <v>327</v>
      </c>
      <c r="E10" s="27" t="str">
        <f>VLOOKUP(D10,data!C:F,4,0)</f>
        <v>MX-19.600.RRWH.01</v>
      </c>
      <c r="F10" s="150" t="s">
        <v>354</v>
      </c>
    </row>
    <row r="11" spans="1:6">
      <c r="A11" s="32">
        <v>7</v>
      </c>
      <c r="B11" s="5" t="s">
        <v>525</v>
      </c>
      <c r="C11" s="32" t="s">
        <v>515</v>
      </c>
      <c r="D11" s="95" t="s">
        <v>19</v>
      </c>
      <c r="E11" s="27" t="str">
        <f>VLOOKUP(D11,data!C:F,4,0)</f>
        <v>MX-19.600.WH.KN.L</v>
      </c>
      <c r="F11" s="150" t="s">
        <v>359</v>
      </c>
    </row>
    <row r="12" spans="1:6">
      <c r="A12" s="16">
        <v>8</v>
      </c>
      <c r="B12" s="96" t="s">
        <v>526</v>
      </c>
      <c r="C12" s="97" t="s">
        <v>517</v>
      </c>
      <c r="D12" s="98" t="s">
        <v>18</v>
      </c>
      <c r="E12" s="27" t="str">
        <f>VLOOKUP(D12,data!C:F,4,0)</f>
        <v>MX-19.600.WH.KN.R</v>
      </c>
      <c r="F12" s="148" t="s">
        <v>361</v>
      </c>
    </row>
    <row r="13" spans="1:6">
      <c r="A13" s="83">
        <v>9</v>
      </c>
      <c r="B13" s="107" t="s">
        <v>527</v>
      </c>
      <c r="C13" s="81" t="s">
        <v>521</v>
      </c>
      <c r="D13" s="108" t="s">
        <v>528</v>
      </c>
      <c r="E13" s="53"/>
    </row>
    <row r="14" spans="1:6">
      <c r="A14" s="76">
        <v>9</v>
      </c>
      <c r="B14" s="99" t="s">
        <v>527</v>
      </c>
      <c r="C14" s="32" t="s">
        <v>529</v>
      </c>
      <c r="D14" s="100" t="s">
        <v>530</v>
      </c>
      <c r="E14" s="27" t="str">
        <f>VLOOKUP(D14,data!C:F,4,0)</f>
        <v>MX-19.600.FW.HOUSING</v>
      </c>
    </row>
    <row r="15" spans="1:6">
      <c r="A15" s="83">
        <v>10</v>
      </c>
      <c r="B15" s="107" t="s">
        <v>531</v>
      </c>
      <c r="C15" s="81" t="s">
        <v>521</v>
      </c>
      <c r="D15" s="109" t="s">
        <v>532</v>
      </c>
      <c r="E15" s="53"/>
    </row>
    <row r="16" spans="1:6">
      <c r="A16" s="76">
        <v>10</v>
      </c>
      <c r="B16" s="99" t="s">
        <v>531</v>
      </c>
      <c r="C16" s="32" t="s">
        <v>529</v>
      </c>
      <c r="D16" s="101" t="s">
        <v>533</v>
      </c>
      <c r="E16" s="27" t="str">
        <f>VLOOKUP(D16,data!C:F,4,0)</f>
        <v>MX-19.600.FORK</v>
      </c>
    </row>
    <row r="17" spans="1:6">
      <c r="A17" s="76">
        <v>11</v>
      </c>
      <c r="B17" s="32" t="s">
        <v>534</v>
      </c>
      <c r="C17" s="32" t="s">
        <v>529</v>
      </c>
      <c r="D17" s="142" t="s">
        <v>535</v>
      </c>
      <c r="E17" s="27" t="s">
        <v>58</v>
      </c>
    </row>
    <row r="18" spans="1:6">
      <c r="A18" s="76">
        <v>12</v>
      </c>
      <c r="B18" s="32" t="s">
        <v>536</v>
      </c>
      <c r="C18" s="32" t="s">
        <v>529</v>
      </c>
      <c r="D18" s="100" t="s">
        <v>318</v>
      </c>
      <c r="E18" s="27" t="str">
        <f>VLOOKUP(D18,data!C:F,4,0)</f>
        <v>MX-19.600.FRWH.01</v>
      </c>
      <c r="F18" s="150" t="s">
        <v>349</v>
      </c>
    </row>
    <row r="19" spans="1:6">
      <c r="A19" s="83">
        <v>13</v>
      </c>
      <c r="B19" s="81" t="s">
        <v>537</v>
      </c>
      <c r="C19" s="81" t="s">
        <v>521</v>
      </c>
      <c r="D19" s="109" t="s">
        <v>538</v>
      </c>
      <c r="E19" s="7"/>
    </row>
    <row r="20" spans="1:6">
      <c r="A20" s="83">
        <v>13</v>
      </c>
      <c r="B20" s="81" t="s">
        <v>537</v>
      </c>
      <c r="C20" s="81" t="s">
        <v>517</v>
      </c>
      <c r="D20" s="109" t="s">
        <v>539</v>
      </c>
      <c r="E20" s="7"/>
    </row>
  </sheetData>
  <mergeCells count="4">
    <mergeCell ref="A1:A2"/>
    <mergeCell ref="B1:B2"/>
    <mergeCell ref="C1:C2"/>
    <mergeCell ref="D1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6CDE-5777-425E-9216-1E4235D2963F}">
  <dimension ref="A1:D35"/>
  <sheetViews>
    <sheetView workbookViewId="0">
      <selection activeCell="E26" sqref="E26"/>
    </sheetView>
  </sheetViews>
  <sheetFormatPr defaultRowHeight="15"/>
  <cols>
    <col min="2" max="2" width="41.85546875" bestFit="1" customWidth="1"/>
    <col min="3" max="3" width="16" bestFit="1" customWidth="1"/>
    <col min="4" max="4" width="27.140625" customWidth="1"/>
  </cols>
  <sheetData>
    <row r="1" spans="1:4" ht="14.25" customHeight="1">
      <c r="A1" s="159" t="s">
        <v>437</v>
      </c>
      <c r="B1" s="159" t="s">
        <v>438</v>
      </c>
      <c r="C1" s="159" t="s">
        <v>439</v>
      </c>
    </row>
    <row r="2" spans="1:4" hidden="1">
      <c r="A2" s="159"/>
      <c r="B2" s="159"/>
      <c r="C2" s="159"/>
    </row>
    <row r="3" spans="1:4">
      <c r="A3" s="121">
        <v>1</v>
      </c>
      <c r="B3" s="122" t="s">
        <v>440</v>
      </c>
      <c r="C3" s="123" t="s">
        <v>441</v>
      </c>
      <c r="D3" s="7"/>
    </row>
    <row r="4" spans="1:4">
      <c r="A4" s="121">
        <v>1</v>
      </c>
      <c r="B4" s="122" t="s">
        <v>442</v>
      </c>
      <c r="C4" s="123" t="s">
        <v>443</v>
      </c>
      <c r="D4" s="7"/>
    </row>
    <row r="5" spans="1:4">
      <c r="A5" s="110" t="s">
        <v>444</v>
      </c>
      <c r="B5" s="111" t="s">
        <v>445</v>
      </c>
      <c r="C5" s="112" t="s">
        <v>446</v>
      </c>
      <c r="D5" s="27" t="s">
        <v>32</v>
      </c>
    </row>
    <row r="6" spans="1:4">
      <c r="A6" s="113">
        <v>2</v>
      </c>
      <c r="B6" s="111" t="s">
        <v>447</v>
      </c>
      <c r="C6" s="112" t="s">
        <v>448</v>
      </c>
      <c r="D6" s="27" t="s">
        <v>51</v>
      </c>
    </row>
    <row r="7" spans="1:4">
      <c r="A7" s="113">
        <v>3</v>
      </c>
      <c r="B7" s="111" t="s">
        <v>449</v>
      </c>
      <c r="C7" s="112" t="s">
        <v>450</v>
      </c>
      <c r="D7" s="27" t="s">
        <v>35</v>
      </c>
    </row>
    <row r="8" spans="1:4">
      <c r="A8" s="114" t="s">
        <v>451</v>
      </c>
      <c r="B8" s="94" t="s">
        <v>452</v>
      </c>
      <c r="C8" s="115" t="s">
        <v>453</v>
      </c>
      <c r="D8" s="27" t="s">
        <v>22</v>
      </c>
    </row>
    <row r="9" spans="1:4">
      <c r="A9" s="113">
        <v>4</v>
      </c>
      <c r="B9" s="111" t="s">
        <v>454</v>
      </c>
      <c r="C9" s="112" t="s">
        <v>455</v>
      </c>
      <c r="D9" s="27" t="s">
        <v>29</v>
      </c>
    </row>
    <row r="10" spans="1:4">
      <c r="A10" s="124">
        <v>4</v>
      </c>
      <c r="B10" s="125" t="s">
        <v>456</v>
      </c>
      <c r="C10" s="126" t="s">
        <v>457</v>
      </c>
      <c r="D10" s="7"/>
    </row>
    <row r="11" spans="1:4" ht="15.75">
      <c r="A11" s="116" t="s">
        <v>458</v>
      </c>
      <c r="B11" s="76" t="s">
        <v>459</v>
      </c>
      <c r="C11" s="117" t="s">
        <v>460</v>
      </c>
      <c r="D11" s="27" t="s">
        <v>23</v>
      </c>
    </row>
    <row r="12" spans="1:4">
      <c r="A12" s="127">
        <v>5</v>
      </c>
      <c r="B12" s="128" t="s">
        <v>461</v>
      </c>
      <c r="C12" s="129" t="s">
        <v>462</v>
      </c>
      <c r="D12" s="7"/>
    </row>
    <row r="13" spans="1:4">
      <c r="A13" s="121">
        <v>5</v>
      </c>
      <c r="B13" s="122" t="s">
        <v>463</v>
      </c>
      <c r="C13" s="123" t="s">
        <v>464</v>
      </c>
      <c r="D13" s="7"/>
    </row>
    <row r="14" spans="1:4">
      <c r="A14" s="121">
        <v>6</v>
      </c>
      <c r="B14" s="122" t="s">
        <v>465</v>
      </c>
      <c r="C14" s="123" t="s">
        <v>466</v>
      </c>
      <c r="D14" s="7"/>
    </row>
    <row r="15" spans="1:4">
      <c r="A15" s="113">
        <v>7</v>
      </c>
      <c r="B15" s="111" t="s">
        <v>467</v>
      </c>
      <c r="C15" s="112" t="s">
        <v>468</v>
      </c>
      <c r="D15" s="27" t="s">
        <v>49</v>
      </c>
    </row>
    <row r="16" spans="1:4">
      <c r="A16" s="113">
        <v>7</v>
      </c>
      <c r="B16" s="111" t="s">
        <v>469</v>
      </c>
      <c r="C16" s="112" t="s">
        <v>470</v>
      </c>
      <c r="D16" s="27" t="s">
        <v>46</v>
      </c>
    </row>
    <row r="17" spans="1:4">
      <c r="A17" s="113">
        <v>8</v>
      </c>
      <c r="B17" s="111" t="s">
        <v>471</v>
      </c>
      <c r="C17" s="112" t="s">
        <v>472</v>
      </c>
      <c r="D17" s="27" t="s">
        <v>52</v>
      </c>
    </row>
    <row r="18" spans="1:4">
      <c r="A18" s="121">
        <v>9</v>
      </c>
      <c r="B18" s="122" t="s">
        <v>473</v>
      </c>
      <c r="C18" s="123" t="s">
        <v>474</v>
      </c>
      <c r="D18" s="7"/>
    </row>
    <row r="19" spans="1:4">
      <c r="A19" s="121">
        <v>10</v>
      </c>
      <c r="B19" s="122" t="s">
        <v>475</v>
      </c>
      <c r="C19" s="123" t="s">
        <v>476</v>
      </c>
      <c r="D19" s="7"/>
    </row>
    <row r="20" spans="1:4">
      <c r="A20" s="121">
        <v>11</v>
      </c>
      <c r="B20" s="122" t="s">
        <v>477</v>
      </c>
      <c r="C20" s="123" t="s">
        <v>478</v>
      </c>
      <c r="D20" s="7"/>
    </row>
    <row r="21" spans="1:4">
      <c r="A21" s="121">
        <v>11</v>
      </c>
      <c r="B21" s="122" t="s">
        <v>479</v>
      </c>
      <c r="C21" s="123" t="s">
        <v>480</v>
      </c>
      <c r="D21" s="7"/>
    </row>
    <row r="22" spans="1:4">
      <c r="A22" s="121">
        <v>12</v>
      </c>
      <c r="B22" s="122" t="s">
        <v>481</v>
      </c>
      <c r="C22" s="123" t="s">
        <v>482</v>
      </c>
      <c r="D22" s="7"/>
    </row>
    <row r="23" spans="1:4">
      <c r="A23" s="121">
        <v>12</v>
      </c>
      <c r="B23" s="122" t="s">
        <v>483</v>
      </c>
      <c r="C23" s="123" t="s">
        <v>484</v>
      </c>
      <c r="D23" s="7"/>
    </row>
    <row r="24" spans="1:4">
      <c r="A24" s="113">
        <v>13</v>
      </c>
      <c r="B24" s="111" t="s">
        <v>485</v>
      </c>
      <c r="C24" s="112" t="s">
        <v>486</v>
      </c>
      <c r="D24" s="27" t="s">
        <v>55</v>
      </c>
    </row>
    <row r="25" spans="1:4">
      <c r="A25" s="121">
        <v>14</v>
      </c>
      <c r="B25" s="122" t="s">
        <v>487</v>
      </c>
      <c r="C25" s="123" t="s">
        <v>488</v>
      </c>
      <c r="D25" s="7"/>
    </row>
    <row r="26" spans="1:4">
      <c r="A26" s="121">
        <v>14</v>
      </c>
      <c r="B26" s="122" t="s">
        <v>489</v>
      </c>
      <c r="C26" s="123" t="s">
        <v>490</v>
      </c>
      <c r="D26" s="7"/>
    </row>
    <row r="27" spans="1:4">
      <c r="A27" s="121">
        <v>15</v>
      </c>
      <c r="B27" s="122" t="s">
        <v>491</v>
      </c>
      <c r="C27" s="123" t="s">
        <v>492</v>
      </c>
      <c r="D27" s="7"/>
    </row>
    <row r="28" spans="1:4">
      <c r="A28" s="121">
        <v>16</v>
      </c>
      <c r="B28" s="122" t="s">
        <v>493</v>
      </c>
      <c r="C28" s="123" t="s">
        <v>494</v>
      </c>
      <c r="D28" s="7"/>
    </row>
    <row r="29" spans="1:4">
      <c r="A29" s="121">
        <v>16</v>
      </c>
      <c r="B29" s="122" t="s">
        <v>495</v>
      </c>
      <c r="C29" s="123" t="s">
        <v>496</v>
      </c>
      <c r="D29" s="7"/>
    </row>
    <row r="30" spans="1:4">
      <c r="A30" s="113">
        <v>17</v>
      </c>
      <c r="B30" s="111" t="s">
        <v>497</v>
      </c>
      <c r="C30" s="112" t="s">
        <v>498</v>
      </c>
      <c r="D30" s="27" t="s">
        <v>26</v>
      </c>
    </row>
    <row r="31" spans="1:4">
      <c r="A31" s="121">
        <v>17</v>
      </c>
      <c r="B31" s="122" t="s">
        <v>499</v>
      </c>
      <c r="C31" s="123" t="s">
        <v>500</v>
      </c>
      <c r="D31" s="7"/>
    </row>
    <row r="32" spans="1:4" ht="15.75">
      <c r="A32" s="130" t="s">
        <v>501</v>
      </c>
      <c r="B32" s="83" t="s">
        <v>502</v>
      </c>
      <c r="C32" s="131" t="s">
        <v>503</v>
      </c>
      <c r="D32" s="7"/>
    </row>
    <row r="33" spans="1:4">
      <c r="A33" s="113">
        <v>18</v>
      </c>
      <c r="B33" s="111" t="s">
        <v>504</v>
      </c>
      <c r="C33" s="112" t="s">
        <v>505</v>
      </c>
      <c r="D33" s="27" t="s">
        <v>41</v>
      </c>
    </row>
    <row r="34" spans="1:4">
      <c r="A34" s="118">
        <v>18</v>
      </c>
      <c r="B34" s="119" t="s">
        <v>506</v>
      </c>
      <c r="C34" s="120" t="s">
        <v>507</v>
      </c>
      <c r="D34" s="27" t="s">
        <v>38</v>
      </c>
    </row>
    <row r="35" spans="1:4">
      <c r="A35" s="27"/>
      <c r="B35" s="27" t="s">
        <v>44</v>
      </c>
      <c r="C35" s="27"/>
      <c r="D35" s="27" t="s">
        <v>43</v>
      </c>
    </row>
  </sheetData>
  <mergeCells count="3">
    <mergeCell ref="A1:A2"/>
    <mergeCell ref="B1:B2"/>
    <mergeCell ref="C1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0899-A276-4B29-BA55-CFDABDF1350D}">
  <dimension ref="A1:E34"/>
  <sheetViews>
    <sheetView tabSelected="1" workbookViewId="0">
      <selection activeCell="E32" sqref="E32"/>
    </sheetView>
  </sheetViews>
  <sheetFormatPr defaultRowHeight="15"/>
  <cols>
    <col min="2" max="2" width="51" bestFit="1" customWidth="1"/>
    <col min="3" max="3" width="16.7109375" bestFit="1" customWidth="1"/>
    <col min="4" max="4" width="27.85546875" customWidth="1"/>
    <col min="5" max="5" width="27.5703125" customWidth="1"/>
  </cols>
  <sheetData>
    <row r="1" spans="1:5">
      <c r="A1" s="180" t="s">
        <v>437</v>
      </c>
      <c r="B1" s="180" t="s">
        <v>438</v>
      </c>
      <c r="C1" s="180" t="s">
        <v>439</v>
      </c>
    </row>
    <row r="2" spans="1:5">
      <c r="A2" s="180"/>
      <c r="B2" s="180"/>
      <c r="C2" s="180"/>
      <c r="E2" t="s">
        <v>845</v>
      </c>
    </row>
    <row r="3" spans="1:5">
      <c r="A3" s="81">
        <v>1</v>
      </c>
      <c r="B3" s="134" t="s">
        <v>540</v>
      </c>
      <c r="C3" s="134" t="s">
        <v>541</v>
      </c>
      <c r="D3" s="7"/>
    </row>
    <row r="4" spans="1:5">
      <c r="A4" s="81">
        <v>1</v>
      </c>
      <c r="B4" s="134" t="s">
        <v>542</v>
      </c>
      <c r="C4" s="134" t="s">
        <v>543</v>
      </c>
      <c r="D4" s="7"/>
    </row>
    <row r="5" spans="1:5">
      <c r="A5" s="32">
        <v>2</v>
      </c>
      <c r="B5" s="6" t="s">
        <v>544</v>
      </c>
      <c r="C5" s="6" t="s">
        <v>143</v>
      </c>
      <c r="D5" s="27" t="str">
        <f>VLOOKUP(C5,data!C:F,4,0)</f>
        <v>MX-14.600.SH</v>
      </c>
    </row>
    <row r="6" spans="1:5">
      <c r="A6" s="81">
        <v>3</v>
      </c>
      <c r="B6" s="86" t="s">
        <v>545</v>
      </c>
      <c r="C6" s="86" t="s">
        <v>546</v>
      </c>
      <c r="D6" s="53"/>
    </row>
    <row r="7" spans="1:5">
      <c r="A7" s="4" t="s">
        <v>451</v>
      </c>
      <c r="B7" s="5" t="s">
        <v>547</v>
      </c>
      <c r="C7" s="6" t="s">
        <v>165</v>
      </c>
      <c r="D7" s="27" t="str">
        <f>VLOOKUP(C7,data!C:F,4,0)</f>
        <v>MX-15.600.BS.UP.05</v>
      </c>
    </row>
    <row r="8" spans="1:5">
      <c r="A8" s="4" t="s">
        <v>451</v>
      </c>
      <c r="B8" s="5" t="s">
        <v>548</v>
      </c>
      <c r="C8" s="6" t="s">
        <v>162</v>
      </c>
      <c r="D8" s="27" t="str">
        <f>VLOOKUP(C8,data!C:F,4,0)</f>
        <v>MX-15.600.BS.UP.01</v>
      </c>
    </row>
    <row r="9" spans="1:5">
      <c r="A9" s="135" t="s">
        <v>451</v>
      </c>
      <c r="B9" s="87" t="s">
        <v>549</v>
      </c>
      <c r="C9" s="136" t="s">
        <v>550</v>
      </c>
      <c r="D9" s="53"/>
    </row>
    <row r="10" spans="1:5">
      <c r="A10" s="135" t="s">
        <v>451</v>
      </c>
      <c r="B10" s="87" t="s">
        <v>551</v>
      </c>
      <c r="C10" s="136" t="s">
        <v>552</v>
      </c>
      <c r="D10" s="53"/>
    </row>
    <row r="11" spans="1:5">
      <c r="A11" s="81">
        <v>4</v>
      </c>
      <c r="B11" s="86" t="s">
        <v>553</v>
      </c>
      <c r="C11" s="86" t="s">
        <v>554</v>
      </c>
      <c r="D11" s="53"/>
    </row>
    <row r="12" spans="1:5">
      <c r="A12" s="132" t="s">
        <v>458</v>
      </c>
      <c r="B12" s="6" t="s">
        <v>555</v>
      </c>
      <c r="C12" s="79" t="s">
        <v>556</v>
      </c>
      <c r="D12" s="27" t="s">
        <v>851</v>
      </c>
    </row>
    <row r="13" spans="1:5">
      <c r="A13" s="32">
        <v>5</v>
      </c>
      <c r="B13" s="6" t="s">
        <v>557</v>
      </c>
      <c r="C13" s="6" t="s">
        <v>146</v>
      </c>
      <c r="D13" s="27" t="str">
        <f>VLOOKUP(C13,data!C:F,4,0)</f>
        <v>MX-14.600.SP</v>
      </c>
    </row>
    <row r="14" spans="1:5">
      <c r="A14" s="81">
        <v>6</v>
      </c>
      <c r="B14" s="86" t="s">
        <v>558</v>
      </c>
      <c r="C14" s="86" t="s">
        <v>559</v>
      </c>
      <c r="D14" s="53"/>
    </row>
    <row r="15" spans="1:5">
      <c r="A15" s="81">
        <v>8</v>
      </c>
      <c r="B15" s="86" t="s">
        <v>560</v>
      </c>
      <c r="C15" s="86" t="s">
        <v>561</v>
      </c>
      <c r="D15" s="53"/>
    </row>
    <row r="16" spans="1:5">
      <c r="A16" s="32">
        <v>9</v>
      </c>
      <c r="B16" s="6" t="s">
        <v>562</v>
      </c>
      <c r="C16" s="6" t="s">
        <v>563</v>
      </c>
      <c r="D16" s="27" t="str">
        <f>VLOOKUP(C16,data!C:F,4,0)</f>
        <v>MX-19.601.RRWH.09</v>
      </c>
    </row>
    <row r="17" spans="1:5">
      <c r="A17" s="32">
        <v>9</v>
      </c>
      <c r="B17" s="6" t="s">
        <v>564</v>
      </c>
      <c r="C17" s="6" t="s">
        <v>327</v>
      </c>
      <c r="D17" s="27" t="str">
        <f>VLOOKUP(C17,data!C:F,4,0)</f>
        <v>MX-19.600.RRWH.01</v>
      </c>
    </row>
    <row r="18" spans="1:5">
      <c r="A18" s="81">
        <v>10</v>
      </c>
      <c r="B18" s="86" t="s">
        <v>565</v>
      </c>
      <c r="C18" s="86" t="s">
        <v>566</v>
      </c>
      <c r="D18" s="7"/>
    </row>
    <row r="19" spans="1:5">
      <c r="A19" s="81">
        <v>14</v>
      </c>
      <c r="B19" s="86" t="s">
        <v>567</v>
      </c>
      <c r="C19" s="86" t="s">
        <v>568</v>
      </c>
      <c r="D19" s="7"/>
    </row>
    <row r="20" spans="1:5">
      <c r="A20" s="81">
        <v>16</v>
      </c>
      <c r="B20" s="87" t="s">
        <v>569</v>
      </c>
      <c r="C20" s="86" t="s">
        <v>570</v>
      </c>
      <c r="D20" s="7"/>
    </row>
    <row r="21" spans="1:5">
      <c r="A21" s="81">
        <v>16</v>
      </c>
      <c r="B21" s="87" t="s">
        <v>571</v>
      </c>
      <c r="C21" s="86" t="s">
        <v>572</v>
      </c>
      <c r="D21" s="7"/>
    </row>
    <row r="22" spans="1:5">
      <c r="A22" s="81">
        <v>18</v>
      </c>
      <c r="B22" s="86" t="s">
        <v>573</v>
      </c>
      <c r="C22" s="86" t="s">
        <v>574</v>
      </c>
      <c r="D22" s="7"/>
    </row>
    <row r="23" spans="1:5">
      <c r="A23" s="81">
        <v>19</v>
      </c>
      <c r="B23" s="86" t="s">
        <v>575</v>
      </c>
      <c r="C23" s="86" t="s">
        <v>576</v>
      </c>
      <c r="D23" s="7"/>
    </row>
    <row r="24" spans="1:5">
      <c r="A24" s="81">
        <v>19</v>
      </c>
      <c r="B24" s="86" t="s">
        <v>577</v>
      </c>
      <c r="C24" s="86" t="s">
        <v>578</v>
      </c>
      <c r="D24" s="7"/>
    </row>
    <row r="25" spans="1:5">
      <c r="A25" s="81">
        <v>20</v>
      </c>
      <c r="B25" s="137" t="s">
        <v>579</v>
      </c>
      <c r="C25" s="86" t="s">
        <v>580</v>
      </c>
      <c r="D25" s="7"/>
    </row>
    <row r="26" spans="1:5">
      <c r="A26" s="32">
        <v>20</v>
      </c>
      <c r="B26" s="133" t="s">
        <v>581</v>
      </c>
      <c r="C26" s="6" t="s">
        <v>582</v>
      </c>
      <c r="D26" s="27" t="s">
        <v>201</v>
      </c>
    </row>
    <row r="27" spans="1:5">
      <c r="A27" s="32">
        <v>21</v>
      </c>
      <c r="B27" s="133" t="s">
        <v>583</v>
      </c>
      <c r="C27" s="6" t="s">
        <v>584</v>
      </c>
      <c r="D27" s="27" t="s">
        <v>203</v>
      </c>
    </row>
    <row r="28" spans="1:5">
      <c r="A28" s="81">
        <v>21</v>
      </c>
      <c r="B28" s="137" t="s">
        <v>585</v>
      </c>
      <c r="C28" s="86" t="s">
        <v>586</v>
      </c>
      <c r="D28" s="7"/>
    </row>
    <row r="29" spans="1:5">
      <c r="A29" s="32">
        <v>21</v>
      </c>
      <c r="B29" s="133" t="s">
        <v>587</v>
      </c>
      <c r="C29" s="6" t="s">
        <v>588</v>
      </c>
      <c r="D29" s="27" t="s">
        <v>206</v>
      </c>
    </row>
    <row r="30" spans="1:5">
      <c r="A30" s="27"/>
      <c r="B30" s="133" t="s">
        <v>589</v>
      </c>
      <c r="C30" s="27" t="s">
        <v>590</v>
      </c>
      <c r="D30" s="27" t="s">
        <v>212</v>
      </c>
    </row>
    <row r="31" spans="1:5">
      <c r="A31" s="27"/>
      <c r="B31" s="133" t="s">
        <v>591</v>
      </c>
      <c r="C31" s="27" t="s">
        <v>592</v>
      </c>
      <c r="D31" s="27" t="s">
        <v>215</v>
      </c>
    </row>
    <row r="32" spans="1:5">
      <c r="A32" s="141"/>
      <c r="B32" s="141" t="s">
        <v>593</v>
      </c>
      <c r="C32" s="141" t="s">
        <v>594</v>
      </c>
      <c r="D32" s="141" t="s">
        <v>147</v>
      </c>
      <c r="E32" s="153" t="s">
        <v>154</v>
      </c>
    </row>
    <row r="33" spans="1:4">
      <c r="A33" s="138" t="s">
        <v>595</v>
      </c>
      <c r="B33" s="139" t="s">
        <v>596</v>
      </c>
      <c r="C33" s="140" t="s">
        <v>597</v>
      </c>
      <c r="D33" s="7"/>
    </row>
    <row r="34" spans="1:4">
      <c r="A34" s="27"/>
      <c r="B34" s="27" t="s">
        <v>211</v>
      </c>
      <c r="C34" s="27"/>
      <c r="D34" s="27" t="s">
        <v>210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9AFB-5F04-46B6-8DBD-F018238316A5}">
  <dimension ref="A1:F162"/>
  <sheetViews>
    <sheetView topLeftCell="A40" workbookViewId="0">
      <selection activeCell="A132" sqref="A132"/>
    </sheetView>
  </sheetViews>
  <sheetFormatPr defaultRowHeight="15"/>
  <cols>
    <col min="1" max="1" width="23.28515625" style="7" bestFit="1" customWidth="1"/>
    <col min="2" max="2" width="36.140625" style="7" bestFit="1" customWidth="1"/>
    <col min="3" max="3" width="40.7109375" style="7" bestFit="1" customWidth="1"/>
    <col min="4" max="5" width="9.140625" style="7"/>
    <col min="6" max="6" width="5.28515625" hidden="1" customWidth="1"/>
  </cols>
  <sheetData>
    <row r="1" spans="1:6">
      <c r="D1" s="7" t="s">
        <v>846</v>
      </c>
      <c r="E1" s="7" t="s">
        <v>847</v>
      </c>
    </row>
    <row r="2" spans="1:6">
      <c r="A2" s="148" t="s">
        <v>15</v>
      </c>
      <c r="B2" s="148" t="s">
        <v>16</v>
      </c>
      <c r="C2" s="148" t="s">
        <v>17</v>
      </c>
      <c r="D2" s="149">
        <v>125</v>
      </c>
      <c r="E2" s="149"/>
      <c r="F2" s="26" t="str">
        <f t="shared" ref="F2:F16" si="0">+A2</f>
        <v>MX-11.600.RESLIM.01</v>
      </c>
    </row>
    <row r="3" spans="1:6">
      <c r="A3" s="150" t="s">
        <v>23</v>
      </c>
      <c r="B3" s="150" t="s">
        <v>24</v>
      </c>
      <c r="C3" s="150" t="s">
        <v>25</v>
      </c>
      <c r="D3" s="151">
        <v>75</v>
      </c>
      <c r="E3" s="151"/>
      <c r="F3" s="26" t="str">
        <f t="shared" si="0"/>
        <v>MX-12.601.BRC.UP</v>
      </c>
    </row>
    <row r="4" spans="1:6">
      <c r="A4" s="150" t="s">
        <v>26</v>
      </c>
      <c r="B4" s="150" t="s">
        <v>27</v>
      </c>
      <c r="C4" s="150" t="s">
        <v>28</v>
      </c>
      <c r="D4" s="151">
        <v>50</v>
      </c>
      <c r="E4" s="151"/>
      <c r="F4" s="26" t="str">
        <f t="shared" si="0"/>
        <v>MX-12.601.BS.L</v>
      </c>
    </row>
    <row r="5" spans="1:6">
      <c r="A5" s="148" t="s">
        <v>29</v>
      </c>
      <c r="B5" s="148" t="s">
        <v>30</v>
      </c>
      <c r="C5" s="148" t="s">
        <v>31</v>
      </c>
      <c r="D5" s="149">
        <v>50</v>
      </c>
      <c r="E5" s="149"/>
      <c r="F5" s="26" t="str">
        <f t="shared" si="0"/>
        <v>MX-12.601.BS.UP</v>
      </c>
    </row>
    <row r="6" spans="1:6">
      <c r="A6" s="150" t="s">
        <v>32</v>
      </c>
      <c r="B6" s="150" t="s">
        <v>33</v>
      </c>
      <c r="C6" s="150" t="s">
        <v>34</v>
      </c>
      <c r="D6" s="151">
        <v>75</v>
      </c>
      <c r="E6" s="151"/>
      <c r="F6" s="26" t="str">
        <f t="shared" si="0"/>
        <v>MX-12.601.CB</v>
      </c>
    </row>
    <row r="7" spans="1:6">
      <c r="A7" s="148" t="s">
        <v>35</v>
      </c>
      <c r="B7" s="148" t="s">
        <v>36</v>
      </c>
      <c r="C7" s="148" t="s">
        <v>37</v>
      </c>
      <c r="D7" s="149">
        <v>50</v>
      </c>
      <c r="E7" s="149"/>
      <c r="F7" s="26" t="str">
        <f t="shared" si="0"/>
        <v>MX-12.601.FM</v>
      </c>
    </row>
    <row r="8" spans="1:6">
      <c r="A8" s="150" t="s">
        <v>38</v>
      </c>
      <c r="B8" s="150" t="s">
        <v>39</v>
      </c>
      <c r="C8" s="150" t="s">
        <v>40</v>
      </c>
      <c r="D8" s="151">
        <v>100</v>
      </c>
      <c r="E8" s="151"/>
      <c r="F8" s="26" t="str">
        <f t="shared" si="0"/>
        <v>MX-12.601.FRWH.01</v>
      </c>
    </row>
    <row r="9" spans="1:6">
      <c r="A9" s="148" t="s">
        <v>41</v>
      </c>
      <c r="B9" s="148" t="s">
        <v>39</v>
      </c>
      <c r="C9" s="148" t="s">
        <v>42</v>
      </c>
      <c r="D9" s="149">
        <v>100</v>
      </c>
      <c r="E9" s="149"/>
      <c r="F9" s="26" t="str">
        <f t="shared" si="0"/>
        <v>MX-12.601.FRWH.09</v>
      </c>
    </row>
    <row r="10" spans="1:6">
      <c r="A10" s="150" t="s">
        <v>43</v>
      </c>
      <c r="B10" s="150" t="s">
        <v>44</v>
      </c>
      <c r="C10" s="150" t="s">
        <v>45</v>
      </c>
      <c r="D10" s="151">
        <v>30</v>
      </c>
      <c r="E10" s="151"/>
      <c r="F10" s="26" t="str">
        <f t="shared" si="0"/>
        <v>MX-12.601.MAGNET</v>
      </c>
    </row>
    <row r="11" spans="1:6">
      <c r="A11" s="148" t="s">
        <v>46</v>
      </c>
      <c r="B11" s="148" t="s">
        <v>47</v>
      </c>
      <c r="C11" s="148" t="s">
        <v>48</v>
      </c>
      <c r="D11" s="149">
        <v>100</v>
      </c>
      <c r="E11" s="149"/>
      <c r="F11" s="26" t="str">
        <f t="shared" si="0"/>
        <v>MX-12.601.REWH.01</v>
      </c>
    </row>
    <row r="12" spans="1:6">
      <c r="A12" s="150" t="s">
        <v>49</v>
      </c>
      <c r="B12" s="150" t="s">
        <v>47</v>
      </c>
      <c r="C12" s="150" t="s">
        <v>50</v>
      </c>
      <c r="D12" s="151">
        <v>100</v>
      </c>
      <c r="E12" s="151"/>
      <c r="F12" s="26" t="str">
        <f t="shared" si="0"/>
        <v>MX-12.601.REWH.09</v>
      </c>
    </row>
    <row r="13" spans="1:6">
      <c r="A13" s="150" t="s">
        <v>52</v>
      </c>
      <c r="B13" s="150" t="s">
        <v>53</v>
      </c>
      <c r="C13" s="150" t="s">
        <v>54</v>
      </c>
      <c r="D13" s="151">
        <v>75</v>
      </c>
      <c r="E13" s="151"/>
      <c r="F13" s="26" t="str">
        <f t="shared" si="0"/>
        <v>MX-12.601.WH.BRK</v>
      </c>
    </row>
    <row r="14" spans="1:6">
      <c r="A14" s="148" t="s">
        <v>55</v>
      </c>
      <c r="B14" s="148" t="s">
        <v>56</v>
      </c>
      <c r="C14" s="148" t="s">
        <v>57</v>
      </c>
      <c r="D14" s="149">
        <v>40</v>
      </c>
      <c r="E14" s="149"/>
      <c r="F14" s="26" t="str">
        <f t="shared" si="0"/>
        <v>MX-12.601.WH.MECH</v>
      </c>
    </row>
    <row r="15" spans="1:6">
      <c r="A15" s="150" t="s">
        <v>58</v>
      </c>
      <c r="B15" s="150" t="s">
        <v>59</v>
      </c>
      <c r="C15" s="150" t="s">
        <v>60</v>
      </c>
      <c r="D15" s="151">
        <v>75</v>
      </c>
      <c r="E15" s="151"/>
      <c r="F15" s="26" t="str">
        <f t="shared" si="0"/>
        <v>MX-12.602.BRC.LO</v>
      </c>
    </row>
    <row r="16" spans="1:6">
      <c r="A16" s="148" t="s">
        <v>61</v>
      </c>
      <c r="B16" s="148" t="s">
        <v>62</v>
      </c>
      <c r="C16" s="148" t="s">
        <v>63</v>
      </c>
      <c r="D16" s="149">
        <v>75</v>
      </c>
      <c r="E16" s="149"/>
      <c r="F16" s="26" t="str">
        <f t="shared" si="0"/>
        <v>MX-12.602.BRC.UP</v>
      </c>
    </row>
    <row r="17" spans="1:6">
      <c r="A17" s="150" t="s">
        <v>64</v>
      </c>
      <c r="B17" s="150" t="s">
        <v>65</v>
      </c>
      <c r="C17" s="150" t="s">
        <v>20</v>
      </c>
      <c r="D17" s="151">
        <v>249</v>
      </c>
      <c r="E17" s="151"/>
      <c r="F17" s="26" t="str">
        <f t="shared" ref="F17:F46" si="1">+A17</f>
        <v>MX-13.600.AX4.01</v>
      </c>
    </row>
    <row r="18" spans="1:6">
      <c r="A18" s="148" t="s">
        <v>66</v>
      </c>
      <c r="B18" s="148" t="s">
        <v>65</v>
      </c>
      <c r="C18" s="148" t="s">
        <v>21</v>
      </c>
      <c r="D18" s="149">
        <v>249</v>
      </c>
      <c r="E18" s="149"/>
      <c r="F18" s="26" t="str">
        <f t="shared" si="1"/>
        <v>MX-13.600.AX4.09</v>
      </c>
    </row>
    <row r="19" spans="1:6">
      <c r="A19" s="148" t="s">
        <v>67</v>
      </c>
      <c r="B19" s="148" t="s">
        <v>68</v>
      </c>
      <c r="C19" s="148" t="s">
        <v>834</v>
      </c>
      <c r="D19" s="149">
        <v>75</v>
      </c>
      <c r="E19" s="149"/>
      <c r="F19" s="26" t="str">
        <f t="shared" si="1"/>
        <v>MX-13.600.BRC.L</v>
      </c>
    </row>
    <row r="20" spans="1:6">
      <c r="A20" s="150" t="s">
        <v>69</v>
      </c>
      <c r="B20" s="150" t="s">
        <v>70</v>
      </c>
      <c r="C20" s="150" t="s">
        <v>71</v>
      </c>
      <c r="D20" s="151">
        <v>25</v>
      </c>
      <c r="E20" s="151"/>
      <c r="F20" s="26" t="str">
        <f t="shared" si="1"/>
        <v>MX-13.600.BRC.PADS</v>
      </c>
    </row>
    <row r="21" spans="1:6">
      <c r="A21" s="148" t="s">
        <v>72</v>
      </c>
      <c r="B21" s="148" t="s">
        <v>73</v>
      </c>
      <c r="C21" s="148" t="s">
        <v>74</v>
      </c>
      <c r="D21" s="149">
        <v>75</v>
      </c>
      <c r="E21" s="149"/>
      <c r="F21" s="26" t="str">
        <f t="shared" si="1"/>
        <v>MX-13.600.BRC.UP</v>
      </c>
    </row>
    <row r="22" spans="1:6">
      <c r="A22" s="150" t="s">
        <v>75</v>
      </c>
      <c r="B22" s="150" t="s">
        <v>76</v>
      </c>
      <c r="C22" s="150" t="s">
        <v>77</v>
      </c>
      <c r="D22" s="151">
        <v>35</v>
      </c>
      <c r="E22" s="151"/>
      <c r="F22" s="26" t="str">
        <f t="shared" si="1"/>
        <v>MX-13.600.BS.L</v>
      </c>
    </row>
    <row r="23" spans="1:6">
      <c r="A23" s="150" t="s">
        <v>78</v>
      </c>
      <c r="B23" s="150" t="s">
        <v>79</v>
      </c>
      <c r="C23" s="150" t="s">
        <v>80</v>
      </c>
      <c r="D23" s="151">
        <v>50</v>
      </c>
      <c r="E23" s="151"/>
      <c r="F23" s="26" t="str">
        <f t="shared" si="1"/>
        <v>MX-13.600.BS+.L.01</v>
      </c>
    </row>
    <row r="24" spans="1:6">
      <c r="A24" s="148" t="s">
        <v>81</v>
      </c>
      <c r="B24" s="148" t="s">
        <v>79</v>
      </c>
      <c r="C24" s="148" t="s">
        <v>82</v>
      </c>
      <c r="D24" s="149">
        <v>50</v>
      </c>
      <c r="E24" s="149"/>
      <c r="F24" s="26" t="str">
        <f t="shared" si="1"/>
        <v>MX-13.600.BS+.L.03</v>
      </c>
    </row>
    <row r="25" spans="1:6">
      <c r="A25" s="150" t="s">
        <v>83</v>
      </c>
      <c r="B25" s="150" t="s">
        <v>79</v>
      </c>
      <c r="C25" s="150" t="s">
        <v>84</v>
      </c>
      <c r="D25" s="151">
        <v>50</v>
      </c>
      <c r="E25" s="151"/>
      <c r="F25" s="26" t="str">
        <f t="shared" si="1"/>
        <v>MX-13.600.BS+.L.05</v>
      </c>
    </row>
    <row r="26" spans="1:6">
      <c r="A26" s="148" t="s">
        <v>85</v>
      </c>
      <c r="B26" s="148" t="s">
        <v>86</v>
      </c>
      <c r="C26" s="148" t="s">
        <v>14</v>
      </c>
      <c r="D26" s="149">
        <v>50</v>
      </c>
      <c r="E26" s="149"/>
      <c r="F26" s="26" t="str">
        <f t="shared" si="1"/>
        <v>MX-13.600.CL</v>
      </c>
    </row>
    <row r="27" spans="1:6">
      <c r="A27" s="150" t="s">
        <v>87</v>
      </c>
      <c r="B27" s="150" t="s">
        <v>88</v>
      </c>
      <c r="C27" s="150" t="s">
        <v>833</v>
      </c>
      <c r="D27" s="151">
        <v>90</v>
      </c>
      <c r="E27" s="151"/>
      <c r="F27" s="26" t="str">
        <f t="shared" si="1"/>
        <v>MX-13.600.FORK</v>
      </c>
    </row>
    <row r="28" spans="1:6">
      <c r="A28" s="148" t="s">
        <v>89</v>
      </c>
      <c r="B28" s="148" t="s">
        <v>90</v>
      </c>
      <c r="C28" s="148" t="s">
        <v>832</v>
      </c>
      <c r="D28" s="149">
        <v>150</v>
      </c>
      <c r="E28" s="149"/>
      <c r="F28" s="26" t="str">
        <f t="shared" si="1"/>
        <v>MX-13.600.FRWHFM</v>
      </c>
    </row>
    <row r="29" spans="1:6">
      <c r="A29" s="150" t="s">
        <v>91</v>
      </c>
      <c r="B29" s="150" t="s">
        <v>92</v>
      </c>
      <c r="C29" s="150" t="s">
        <v>831</v>
      </c>
      <c r="D29" s="151">
        <v>40</v>
      </c>
      <c r="E29" s="151"/>
      <c r="F29" s="26" t="str">
        <f t="shared" si="1"/>
        <v>MX-13.600.FRWHH</v>
      </c>
    </row>
    <row r="30" spans="1:6">
      <c r="A30" s="148" t="s">
        <v>93</v>
      </c>
      <c r="B30" s="148" t="s">
        <v>94</v>
      </c>
      <c r="C30" s="148" t="s">
        <v>95</v>
      </c>
      <c r="D30" s="149">
        <v>149</v>
      </c>
      <c r="E30" s="149"/>
      <c r="F30" s="26" t="str">
        <f t="shared" si="1"/>
        <v>MX-13.600.HFR.09</v>
      </c>
    </row>
    <row r="31" spans="1:6">
      <c r="A31" s="150" t="s">
        <v>96</v>
      </c>
      <c r="B31" s="150" t="s">
        <v>97</v>
      </c>
      <c r="C31" s="150" t="s">
        <v>98</v>
      </c>
      <c r="D31" s="151">
        <v>100</v>
      </c>
      <c r="E31" s="151"/>
      <c r="F31" s="26" t="str">
        <f t="shared" si="1"/>
        <v>MX-13.600.LFR.01</v>
      </c>
    </row>
    <row r="32" spans="1:6">
      <c r="A32" s="148" t="s">
        <v>99</v>
      </c>
      <c r="B32" s="148" t="s">
        <v>100</v>
      </c>
      <c r="C32" s="148" t="s">
        <v>101</v>
      </c>
      <c r="D32" s="149">
        <v>100</v>
      </c>
      <c r="E32" s="149"/>
      <c r="F32" s="26" t="str">
        <f t="shared" si="1"/>
        <v>MX-13.600.LFR.09</v>
      </c>
    </row>
    <row r="33" spans="1:6">
      <c r="A33" s="150" t="s">
        <v>102</v>
      </c>
      <c r="B33" s="150" t="s">
        <v>103</v>
      </c>
      <c r="C33" s="150" t="s">
        <v>825</v>
      </c>
      <c r="D33" s="151">
        <v>99</v>
      </c>
      <c r="E33" s="151"/>
      <c r="F33" s="26" t="str">
        <f t="shared" si="1"/>
        <v>MX-13.600.RRWH.01</v>
      </c>
    </row>
    <row r="34" spans="1:6">
      <c r="A34" s="148" t="s">
        <v>104</v>
      </c>
      <c r="B34" s="148" t="s">
        <v>103</v>
      </c>
      <c r="C34" s="148" t="s">
        <v>826</v>
      </c>
      <c r="D34" s="149">
        <v>99</v>
      </c>
      <c r="E34" s="149"/>
      <c r="F34" s="26" t="str">
        <f t="shared" si="1"/>
        <v>MX-13.600.RRWH.05</v>
      </c>
    </row>
    <row r="35" spans="1:6">
      <c r="A35" s="150" t="s">
        <v>105</v>
      </c>
      <c r="B35" s="150" t="s">
        <v>103</v>
      </c>
      <c r="C35" s="150" t="s">
        <v>827</v>
      </c>
      <c r="D35" s="151">
        <v>99</v>
      </c>
      <c r="E35" s="151"/>
      <c r="F35" s="26" t="str">
        <f t="shared" si="1"/>
        <v>MX-13.600.RRWH.09</v>
      </c>
    </row>
    <row r="36" spans="1:6">
      <c r="A36" s="148" t="s">
        <v>106</v>
      </c>
      <c r="B36" s="148" t="s">
        <v>103</v>
      </c>
      <c r="C36" s="148" t="s">
        <v>828</v>
      </c>
      <c r="D36" s="149">
        <v>99</v>
      </c>
      <c r="E36" s="149"/>
      <c r="F36" s="26" t="str">
        <f t="shared" si="1"/>
        <v>MX-13.600.RRWH.46</v>
      </c>
    </row>
    <row r="37" spans="1:6">
      <c r="A37" s="150" t="s">
        <v>107</v>
      </c>
      <c r="B37" s="150" t="s">
        <v>108</v>
      </c>
      <c r="C37" s="150" t="s">
        <v>836</v>
      </c>
      <c r="D37" s="151">
        <v>100</v>
      </c>
      <c r="E37" s="151"/>
      <c r="F37" s="26" t="str">
        <f t="shared" si="1"/>
        <v>MX-13.600.SH</v>
      </c>
    </row>
    <row r="38" spans="1:6">
      <c r="A38" s="148" t="s">
        <v>109</v>
      </c>
      <c r="B38" s="148" t="s">
        <v>110</v>
      </c>
      <c r="C38" s="148" t="s">
        <v>111</v>
      </c>
      <c r="D38" s="149">
        <v>20</v>
      </c>
      <c r="E38" s="149"/>
      <c r="F38" s="26" t="str">
        <f t="shared" si="1"/>
        <v>MX-13.600.SH.CLP</v>
      </c>
    </row>
    <row r="39" spans="1:6">
      <c r="A39" s="148" t="s">
        <v>112</v>
      </c>
      <c r="B39" s="148" t="s">
        <v>113</v>
      </c>
      <c r="C39" s="148" t="s">
        <v>114</v>
      </c>
      <c r="D39" s="149">
        <v>20</v>
      </c>
      <c r="E39" s="149"/>
      <c r="F39" s="26" t="str">
        <f t="shared" si="1"/>
        <v>MX-13.600.SLL+</v>
      </c>
    </row>
    <row r="40" spans="1:6">
      <c r="A40" s="148" t="s">
        <v>115</v>
      </c>
      <c r="B40" s="148" t="s">
        <v>113</v>
      </c>
      <c r="C40" s="148" t="s">
        <v>116</v>
      </c>
      <c r="D40" s="149">
        <v>20</v>
      </c>
      <c r="E40" s="149"/>
      <c r="F40" s="26" t="str">
        <f t="shared" si="1"/>
        <v>MX-13.600.SLR+</v>
      </c>
    </row>
    <row r="41" spans="1:6">
      <c r="A41" s="150" t="s">
        <v>117</v>
      </c>
      <c r="B41" s="150" t="s">
        <v>118</v>
      </c>
      <c r="C41" s="150" t="s">
        <v>119</v>
      </c>
      <c r="D41" s="151">
        <v>100</v>
      </c>
      <c r="E41" s="151"/>
      <c r="F41" s="26" t="str">
        <f t="shared" si="1"/>
        <v>MX-13.600.UPFR.01</v>
      </c>
    </row>
    <row r="42" spans="1:6">
      <c r="A42" s="148" t="s">
        <v>120</v>
      </c>
      <c r="B42" s="148" t="s">
        <v>121</v>
      </c>
      <c r="C42" s="148" t="s">
        <v>122</v>
      </c>
      <c r="D42" s="149">
        <v>100</v>
      </c>
      <c r="E42" s="149"/>
      <c r="F42" s="26" t="str">
        <f t="shared" si="1"/>
        <v>MX-13.600.UPFR.09</v>
      </c>
    </row>
    <row r="43" spans="1:6">
      <c r="A43" s="148" t="s">
        <v>123</v>
      </c>
      <c r="B43" s="148" t="s">
        <v>124</v>
      </c>
      <c r="C43" s="148" t="s">
        <v>125</v>
      </c>
      <c r="D43" s="149">
        <v>25</v>
      </c>
      <c r="E43" s="149"/>
      <c r="F43" s="26" t="str">
        <f t="shared" si="1"/>
        <v>MX-13.600.WRC.01</v>
      </c>
    </row>
    <row r="44" spans="1:6">
      <c r="A44" s="150" t="s">
        <v>126</v>
      </c>
      <c r="B44" s="150" t="s">
        <v>124</v>
      </c>
      <c r="C44" s="150" t="s">
        <v>21</v>
      </c>
      <c r="D44" s="151">
        <v>15</v>
      </c>
      <c r="E44" s="151"/>
      <c r="F44" s="26" t="str">
        <f t="shared" si="1"/>
        <v>MX-13.600.WRC.09</v>
      </c>
    </row>
    <row r="45" spans="1:6">
      <c r="A45" s="148" t="s">
        <v>127</v>
      </c>
      <c r="B45" s="148" t="s">
        <v>128</v>
      </c>
      <c r="C45" s="148" t="s">
        <v>129</v>
      </c>
      <c r="D45" s="149">
        <v>100</v>
      </c>
      <c r="E45" s="149"/>
      <c r="F45" s="26" t="str">
        <f t="shared" si="1"/>
        <v>MX-14.600.BRKSET</v>
      </c>
    </row>
    <row r="46" spans="1:6">
      <c r="A46" s="150" t="s">
        <v>130</v>
      </c>
      <c r="B46" s="150" t="s">
        <v>131</v>
      </c>
      <c r="C46" s="150" t="s">
        <v>132</v>
      </c>
      <c r="D46" s="151">
        <v>129</v>
      </c>
      <c r="E46" s="151"/>
      <c r="F46" s="26" t="str">
        <f t="shared" si="1"/>
        <v>MX-14.600.RWH.01</v>
      </c>
    </row>
    <row r="47" spans="1:6">
      <c r="A47" s="148" t="s">
        <v>133</v>
      </c>
      <c r="B47" s="148" t="s">
        <v>131</v>
      </c>
      <c r="C47" s="148" t="s">
        <v>134</v>
      </c>
      <c r="D47" s="149">
        <v>129</v>
      </c>
      <c r="E47" s="149"/>
      <c r="F47" s="26" t="str">
        <f t="shared" ref="F47:F84" si="2">+A47</f>
        <v>MX-14.600.RWH.01.05</v>
      </c>
    </row>
    <row r="48" spans="1:6">
      <c r="A48" s="150" t="s">
        <v>135</v>
      </c>
      <c r="B48" s="150" t="s">
        <v>131</v>
      </c>
      <c r="C48" s="150" t="s">
        <v>136</v>
      </c>
      <c r="D48" s="151">
        <v>129</v>
      </c>
      <c r="E48" s="151"/>
      <c r="F48" s="26" t="str">
        <f t="shared" si="2"/>
        <v>MX-14.600.RWH.09.01</v>
      </c>
    </row>
    <row r="49" spans="1:6">
      <c r="A49" s="148" t="s">
        <v>137</v>
      </c>
      <c r="B49" s="148" t="s">
        <v>131</v>
      </c>
      <c r="C49" s="148" t="s">
        <v>138</v>
      </c>
      <c r="D49" s="149">
        <v>129</v>
      </c>
      <c r="E49" s="149"/>
      <c r="F49" s="26" t="str">
        <f t="shared" si="2"/>
        <v>MX-14.600.RWH.09.05</v>
      </c>
    </row>
    <row r="50" spans="1:6">
      <c r="A50" s="150" t="s">
        <v>139</v>
      </c>
      <c r="B50" s="150" t="s">
        <v>131</v>
      </c>
      <c r="C50" s="150" t="s">
        <v>140</v>
      </c>
      <c r="D50" s="151">
        <v>129</v>
      </c>
      <c r="E50" s="151"/>
      <c r="F50" s="26" t="str">
        <f t="shared" si="2"/>
        <v>MX-14.600.RWH.46.01</v>
      </c>
    </row>
    <row r="51" spans="1:6">
      <c r="A51" s="148" t="s">
        <v>141</v>
      </c>
      <c r="B51" s="148" t="s">
        <v>142</v>
      </c>
      <c r="C51" s="148" t="s">
        <v>143</v>
      </c>
      <c r="D51" s="149">
        <v>99</v>
      </c>
      <c r="E51" s="149"/>
      <c r="F51" s="26" t="str">
        <f t="shared" si="2"/>
        <v>MX-14.600.SH</v>
      </c>
    </row>
    <row r="52" spans="1:6">
      <c r="A52" s="150" t="s">
        <v>144</v>
      </c>
      <c r="B52" s="150" t="s">
        <v>145</v>
      </c>
      <c r="C52" s="150" t="s">
        <v>146</v>
      </c>
      <c r="D52" s="151">
        <v>20</v>
      </c>
      <c r="E52" s="151"/>
      <c r="F52" s="26" t="str">
        <f t="shared" si="2"/>
        <v>MX-14.600.SP</v>
      </c>
    </row>
    <row r="53" spans="1:6">
      <c r="A53" s="148" t="s">
        <v>147</v>
      </c>
      <c r="B53" s="148" t="s">
        <v>148</v>
      </c>
      <c r="C53" s="148" t="s">
        <v>149</v>
      </c>
      <c r="D53" s="149">
        <v>49</v>
      </c>
      <c r="E53" s="149"/>
      <c r="F53" s="26" t="str">
        <f t="shared" si="2"/>
        <v>MX-14.600.UP.W.BS.01</v>
      </c>
    </row>
    <row r="54" spans="1:6">
      <c r="A54" s="150" t="s">
        <v>150</v>
      </c>
      <c r="B54" s="150" t="s">
        <v>148</v>
      </c>
      <c r="C54" s="150" t="s">
        <v>151</v>
      </c>
      <c r="D54" s="151">
        <v>49</v>
      </c>
      <c r="E54" s="151"/>
      <c r="F54" s="26" t="str">
        <f t="shared" si="2"/>
        <v>MX-14.600.UP.W.BS.05</v>
      </c>
    </row>
    <row r="55" spans="1:6">
      <c r="A55" s="148" t="s">
        <v>152</v>
      </c>
      <c r="B55" s="148" t="s">
        <v>148</v>
      </c>
      <c r="C55" s="148" t="s">
        <v>153</v>
      </c>
      <c r="D55" s="149">
        <v>49</v>
      </c>
      <c r="E55" s="149"/>
      <c r="F55" s="26" t="str">
        <f t="shared" si="2"/>
        <v>MX-14.600.UP.W.BS.46</v>
      </c>
    </row>
    <row r="56" spans="1:6">
      <c r="A56" s="148" t="s">
        <v>154</v>
      </c>
      <c r="B56" s="148" t="s">
        <v>155</v>
      </c>
      <c r="C56" s="148" t="s">
        <v>156</v>
      </c>
      <c r="D56" s="149">
        <v>75</v>
      </c>
      <c r="E56" s="149"/>
      <c r="F56" s="26" t="str">
        <f t="shared" si="2"/>
        <v>MX-15.600.BS.L.01</v>
      </c>
    </row>
    <row r="57" spans="1:6">
      <c r="A57" s="150" t="s">
        <v>157</v>
      </c>
      <c r="B57" s="150" t="s">
        <v>158</v>
      </c>
      <c r="C57" s="150" t="s">
        <v>159</v>
      </c>
      <c r="D57" s="151">
        <v>75</v>
      </c>
      <c r="E57" s="151"/>
      <c r="F57" s="26" t="str">
        <f t="shared" si="2"/>
        <v>MX-15.600.BS.L.06</v>
      </c>
    </row>
    <row r="58" spans="1:6">
      <c r="A58" s="148" t="s">
        <v>160</v>
      </c>
      <c r="B58" s="148" t="s">
        <v>161</v>
      </c>
      <c r="C58" s="148" t="s">
        <v>162</v>
      </c>
      <c r="D58" s="149">
        <v>75</v>
      </c>
      <c r="E58" s="149"/>
      <c r="F58" s="26" t="str">
        <f t="shared" si="2"/>
        <v>MX-15.600.BS.UP.01</v>
      </c>
    </row>
    <row r="59" spans="1:6">
      <c r="A59" s="150" t="s">
        <v>163</v>
      </c>
      <c r="B59" s="150" t="s">
        <v>164</v>
      </c>
      <c r="C59" s="150" t="s">
        <v>165</v>
      </c>
      <c r="D59" s="151">
        <v>75</v>
      </c>
      <c r="E59" s="151"/>
      <c r="F59" s="26" t="str">
        <f t="shared" si="2"/>
        <v>MX-15.600.BS.UP.05</v>
      </c>
    </row>
    <row r="60" spans="1:6">
      <c r="A60" s="148" t="s">
        <v>166</v>
      </c>
      <c r="B60" s="148" t="s">
        <v>167</v>
      </c>
      <c r="C60" s="148" t="s">
        <v>842</v>
      </c>
      <c r="D60" s="149">
        <v>75</v>
      </c>
      <c r="E60" s="149"/>
      <c r="F60" s="26" t="str">
        <f t="shared" si="2"/>
        <v>MX-16.600.BALLJ</v>
      </c>
    </row>
    <row r="61" spans="1:6">
      <c r="A61" s="150" t="s">
        <v>168</v>
      </c>
      <c r="B61" s="150" t="s">
        <v>169</v>
      </c>
      <c r="C61" s="150" t="s">
        <v>841</v>
      </c>
      <c r="D61" s="151">
        <v>100</v>
      </c>
      <c r="E61" s="151"/>
      <c r="F61" s="26" t="str">
        <f t="shared" si="2"/>
        <v>MX-16.600.FR.FRK</v>
      </c>
    </row>
    <row r="62" spans="1:6">
      <c r="A62" s="148" t="s">
        <v>170</v>
      </c>
      <c r="B62" s="148" t="s">
        <v>171</v>
      </c>
      <c r="C62" s="148" t="s">
        <v>172</v>
      </c>
      <c r="D62" s="149">
        <v>99</v>
      </c>
      <c r="E62" s="149"/>
      <c r="F62" s="26" t="str">
        <f t="shared" si="2"/>
        <v>MX-16.600.FRWH.01</v>
      </c>
    </row>
    <row r="63" spans="1:6">
      <c r="A63" s="150" t="s">
        <v>173</v>
      </c>
      <c r="B63" s="150" t="s">
        <v>174</v>
      </c>
      <c r="C63" s="150" t="s">
        <v>175</v>
      </c>
      <c r="D63" s="151">
        <v>99</v>
      </c>
      <c r="E63" s="151"/>
      <c r="F63" s="26" t="str">
        <f t="shared" si="2"/>
        <v>MX-16.600.FRWH.09</v>
      </c>
    </row>
    <row r="64" spans="1:6">
      <c r="A64" s="148" t="s">
        <v>176</v>
      </c>
      <c r="B64" s="148" t="s">
        <v>177</v>
      </c>
      <c r="C64" s="148" t="s">
        <v>178</v>
      </c>
      <c r="D64" s="149">
        <v>0</v>
      </c>
      <c r="E64" s="149"/>
      <c r="F64" s="26" t="str">
        <f t="shared" si="2"/>
        <v>MX-16.600.FTUBE.01</v>
      </c>
    </row>
    <row r="65" spans="1:6">
      <c r="A65" s="150" t="s">
        <v>179</v>
      </c>
      <c r="B65" s="150" t="s">
        <v>180</v>
      </c>
      <c r="C65" s="150" t="s">
        <v>181</v>
      </c>
      <c r="D65" s="151">
        <v>0</v>
      </c>
      <c r="E65" s="151"/>
      <c r="F65" s="26" t="str">
        <f t="shared" si="2"/>
        <v>MX-16.600.FTUBE.09</v>
      </c>
    </row>
    <row r="66" spans="1:6">
      <c r="A66" s="148" t="s">
        <v>182</v>
      </c>
      <c r="B66" s="148" t="s">
        <v>183</v>
      </c>
      <c r="C66" s="148" t="s">
        <v>184</v>
      </c>
      <c r="D66" s="149">
        <v>0</v>
      </c>
      <c r="E66" s="149"/>
      <c r="F66" s="26" t="str">
        <f t="shared" si="2"/>
        <v>MX-16.600.HNDL.MECH</v>
      </c>
    </row>
    <row r="67" spans="1:6">
      <c r="A67" s="150" t="s">
        <v>185</v>
      </c>
      <c r="B67" s="150" t="s">
        <v>186</v>
      </c>
      <c r="C67" s="150" t="s">
        <v>187</v>
      </c>
      <c r="D67" s="151">
        <v>0</v>
      </c>
      <c r="E67" s="151"/>
      <c r="F67" s="26" t="str">
        <f t="shared" si="2"/>
        <v>MX-16.600.RRWH.01</v>
      </c>
    </row>
    <row r="68" spans="1:6">
      <c r="A68" s="148" t="s">
        <v>188</v>
      </c>
      <c r="B68" s="148" t="s">
        <v>189</v>
      </c>
      <c r="C68" s="148" t="s">
        <v>190</v>
      </c>
      <c r="D68" s="149">
        <v>0</v>
      </c>
      <c r="E68" s="149"/>
      <c r="F68" s="26" t="str">
        <f t="shared" si="2"/>
        <v>MX-16.600.UF.BLK</v>
      </c>
    </row>
    <row r="69" spans="1:6">
      <c r="A69" s="150" t="s">
        <v>191</v>
      </c>
      <c r="B69" s="150" t="s">
        <v>192</v>
      </c>
      <c r="C69" s="150" t="s">
        <v>193</v>
      </c>
      <c r="D69" s="151">
        <v>0</v>
      </c>
      <c r="E69" s="151"/>
      <c r="F69" s="26" t="str">
        <f t="shared" si="2"/>
        <v>MX-16.600.UF.WH</v>
      </c>
    </row>
    <row r="70" spans="1:6">
      <c r="A70" s="148" t="s">
        <v>194</v>
      </c>
      <c r="B70" s="148" t="s">
        <v>195</v>
      </c>
      <c r="C70" s="148" t="s">
        <v>843</v>
      </c>
      <c r="D70" s="149">
        <v>75</v>
      </c>
      <c r="E70" s="149"/>
      <c r="F70" s="26" t="str">
        <f t="shared" si="2"/>
        <v>MX-16.600.WH. KN.L</v>
      </c>
    </row>
    <row r="71" spans="1:6">
      <c r="A71" s="150" t="s">
        <v>196</v>
      </c>
      <c r="B71" s="150" t="s">
        <v>197</v>
      </c>
      <c r="C71" s="152" t="s">
        <v>844</v>
      </c>
      <c r="D71" s="151">
        <v>75</v>
      </c>
      <c r="E71" s="151"/>
      <c r="F71" s="26" t="str">
        <f t="shared" si="2"/>
        <v>MX-16.600.WH. KN.R</v>
      </c>
    </row>
    <row r="72" spans="1:6">
      <c r="A72" s="148" t="s">
        <v>198</v>
      </c>
      <c r="B72" s="148" t="s">
        <v>199</v>
      </c>
      <c r="C72" s="148" t="s">
        <v>200</v>
      </c>
      <c r="D72" s="149">
        <v>0</v>
      </c>
      <c r="E72" s="149"/>
      <c r="F72" s="26" t="str">
        <f t="shared" si="2"/>
        <v>MX-16.600RRWH.09</v>
      </c>
    </row>
    <row r="73" spans="1:6">
      <c r="A73" s="148" t="s">
        <v>201</v>
      </c>
      <c r="B73" s="148" t="s">
        <v>202</v>
      </c>
      <c r="C73" s="148" t="s">
        <v>14</v>
      </c>
      <c r="D73" s="149">
        <v>149</v>
      </c>
      <c r="E73" s="149"/>
      <c r="F73" s="26" t="str">
        <f t="shared" si="2"/>
        <v>MX-16.601.BRC.LO</v>
      </c>
    </row>
    <row r="74" spans="1:6">
      <c r="A74" s="150" t="s">
        <v>203</v>
      </c>
      <c r="B74" s="150" t="s">
        <v>204</v>
      </c>
      <c r="C74" s="150" t="s">
        <v>205</v>
      </c>
      <c r="D74" s="151">
        <v>249</v>
      </c>
      <c r="E74" s="151"/>
      <c r="F74" s="26" t="str">
        <f t="shared" si="2"/>
        <v>MX-16.601.FRWH.01.01</v>
      </c>
    </row>
    <row r="75" spans="1:6">
      <c r="A75" s="148" t="s">
        <v>206</v>
      </c>
      <c r="B75" s="148" t="s">
        <v>204</v>
      </c>
      <c r="C75" s="148" t="s">
        <v>207</v>
      </c>
      <c r="D75" s="149">
        <v>249</v>
      </c>
      <c r="E75" s="149"/>
      <c r="F75" s="26" t="str">
        <f t="shared" si="2"/>
        <v>MX-16.601.FRWH.09.01</v>
      </c>
    </row>
    <row r="76" spans="1:6">
      <c r="A76" s="150" t="s">
        <v>208</v>
      </c>
      <c r="B76" s="150" t="s">
        <v>204</v>
      </c>
      <c r="C76" s="150" t="s">
        <v>209</v>
      </c>
      <c r="D76" s="151">
        <v>249</v>
      </c>
      <c r="E76" s="151"/>
      <c r="F76" s="26" t="str">
        <f t="shared" si="2"/>
        <v>MX-16.601.FRWH.27.25</v>
      </c>
    </row>
    <row r="77" spans="1:6">
      <c r="A77" s="148" t="s">
        <v>210</v>
      </c>
      <c r="B77" s="148" t="s">
        <v>211</v>
      </c>
      <c r="C77" s="148" t="s">
        <v>14</v>
      </c>
      <c r="D77" s="149">
        <v>25</v>
      </c>
      <c r="E77" s="149"/>
      <c r="F77" s="26" t="str">
        <f t="shared" si="2"/>
        <v>MX-16.601.FRWH.CLIP</v>
      </c>
    </row>
    <row r="78" spans="1:6">
      <c r="A78" s="150" t="s">
        <v>212</v>
      </c>
      <c r="B78" s="150" t="s">
        <v>213</v>
      </c>
      <c r="C78" s="150" t="s">
        <v>214</v>
      </c>
      <c r="D78" s="151">
        <v>100</v>
      </c>
      <c r="E78" s="151"/>
      <c r="F78" s="26" t="str">
        <f t="shared" si="2"/>
        <v>MX-16.601.FRWH.INS</v>
      </c>
    </row>
    <row r="79" spans="1:6">
      <c r="A79" s="148" t="s">
        <v>215</v>
      </c>
      <c r="B79" s="148" t="s">
        <v>216</v>
      </c>
      <c r="C79" s="148" t="s">
        <v>14</v>
      </c>
      <c r="D79" s="149">
        <v>40</v>
      </c>
      <c r="E79" s="149"/>
      <c r="F79" s="26" t="str">
        <f t="shared" si="2"/>
        <v>MX-16.601.FRWH.SPR</v>
      </c>
    </row>
    <row r="80" spans="1:6">
      <c r="A80" s="148" t="s">
        <v>217</v>
      </c>
      <c r="B80" s="148" t="s">
        <v>218</v>
      </c>
      <c r="C80" s="148" t="s">
        <v>219</v>
      </c>
      <c r="D80" s="149">
        <v>40</v>
      </c>
      <c r="E80" s="149"/>
      <c r="F80" s="26" t="str">
        <f t="shared" si="2"/>
        <v>MX-17.600.BS.UP</v>
      </c>
    </row>
    <row r="81" spans="1:6">
      <c r="A81" s="150" t="s">
        <v>220</v>
      </c>
      <c r="B81" s="150" t="s">
        <v>221</v>
      </c>
      <c r="C81" s="150" t="s">
        <v>222</v>
      </c>
      <c r="D81" s="151">
        <v>100</v>
      </c>
      <c r="E81" s="151"/>
      <c r="F81" s="26" t="str">
        <f t="shared" si="2"/>
        <v>MX-17.600.FR.WH</v>
      </c>
    </row>
    <row r="82" spans="1:6">
      <c r="A82" s="148" t="s">
        <v>223</v>
      </c>
      <c r="B82" s="148" t="s">
        <v>224</v>
      </c>
      <c r="C82" s="148" t="s">
        <v>225</v>
      </c>
      <c r="D82" s="149">
        <v>100</v>
      </c>
      <c r="E82" s="149"/>
      <c r="F82" s="26" t="str">
        <f t="shared" si="2"/>
        <v>MX-17.600.FRWH.C.L</v>
      </c>
    </row>
    <row r="83" spans="1:6">
      <c r="A83" s="150" t="s">
        <v>226</v>
      </c>
      <c r="B83" s="150" t="s">
        <v>224</v>
      </c>
      <c r="C83" s="150" t="s">
        <v>227</v>
      </c>
      <c r="D83" s="151">
        <v>100</v>
      </c>
      <c r="E83" s="151"/>
      <c r="F83" s="26" t="str">
        <f t="shared" si="2"/>
        <v>MX-17.600.FRWH.C.R</v>
      </c>
    </row>
    <row r="84" spans="1:6">
      <c r="A84" s="148" t="s">
        <v>228</v>
      </c>
      <c r="B84" s="148" t="s">
        <v>229</v>
      </c>
      <c r="C84" s="148" t="s">
        <v>230</v>
      </c>
      <c r="D84" s="149">
        <v>100</v>
      </c>
      <c r="E84" s="149"/>
      <c r="F84" s="26" t="str">
        <f t="shared" si="2"/>
        <v>MX-17.600.FWH.AXL.01</v>
      </c>
    </row>
    <row r="85" spans="1:6">
      <c r="A85" s="148" t="s">
        <v>231</v>
      </c>
      <c r="B85" s="148" t="s">
        <v>232</v>
      </c>
      <c r="C85" s="148" t="s">
        <v>233</v>
      </c>
      <c r="D85" s="149">
        <v>100</v>
      </c>
      <c r="E85" s="149"/>
      <c r="F85" s="26" t="str">
        <f t="shared" ref="F85:F135" si="3">+A85</f>
        <v>MX-17.600.FWH.HLD.01</v>
      </c>
    </row>
    <row r="86" spans="1:6">
      <c r="A86" s="150" t="s">
        <v>234</v>
      </c>
      <c r="B86" s="150" t="s">
        <v>232</v>
      </c>
      <c r="C86" s="150" t="s">
        <v>235</v>
      </c>
      <c r="D86" s="151">
        <v>100</v>
      </c>
      <c r="E86" s="151"/>
      <c r="F86" s="26" t="str">
        <f t="shared" si="3"/>
        <v>MX-17.600.FWH.HLD.09</v>
      </c>
    </row>
    <row r="87" spans="1:6">
      <c r="A87" s="148" t="s">
        <v>236</v>
      </c>
      <c r="B87" s="148" t="s">
        <v>237</v>
      </c>
      <c r="C87" s="148" t="s">
        <v>238</v>
      </c>
      <c r="D87" s="149">
        <v>75</v>
      </c>
      <c r="E87" s="149"/>
      <c r="F87" s="26" t="str">
        <f t="shared" si="3"/>
        <v>MX-17.600.HNDL.ADJ</v>
      </c>
    </row>
    <row r="88" spans="1:6">
      <c r="A88" s="150" t="s">
        <v>239</v>
      </c>
      <c r="B88" s="150" t="s">
        <v>240</v>
      </c>
      <c r="C88" s="150" t="s">
        <v>241</v>
      </c>
      <c r="D88" s="151">
        <v>75</v>
      </c>
      <c r="E88" s="151"/>
      <c r="F88" s="26" t="str">
        <f t="shared" si="3"/>
        <v>MX-17.600.LINK.01</v>
      </c>
    </row>
    <row r="89" spans="1:6">
      <c r="A89" s="148" t="s">
        <v>242</v>
      </c>
      <c r="B89" s="148" t="s">
        <v>240</v>
      </c>
      <c r="C89" s="148" t="s">
        <v>243</v>
      </c>
      <c r="D89" s="149">
        <v>75</v>
      </c>
      <c r="E89" s="149"/>
      <c r="F89" s="26" t="str">
        <f t="shared" si="3"/>
        <v>MX-17.600.LINK.09</v>
      </c>
    </row>
    <row r="90" spans="1:6">
      <c r="A90" s="150" t="s">
        <v>244</v>
      </c>
      <c r="B90" s="150" t="s">
        <v>245</v>
      </c>
      <c r="C90" s="150" t="s">
        <v>246</v>
      </c>
      <c r="D90" s="151">
        <v>75</v>
      </c>
      <c r="E90" s="151"/>
      <c r="F90" s="26" t="str">
        <f t="shared" si="3"/>
        <v>MX-17.600.RWH.CON.L</v>
      </c>
    </row>
    <row r="91" spans="1:6">
      <c r="A91" s="148" t="s">
        <v>247</v>
      </c>
      <c r="B91" s="148" t="s">
        <v>248</v>
      </c>
      <c r="C91" s="148" t="s">
        <v>249</v>
      </c>
      <c r="D91" s="149">
        <v>75</v>
      </c>
      <c r="E91" s="149"/>
      <c r="F91" s="26" t="str">
        <f t="shared" si="3"/>
        <v>MX-17.600.RWH.CON.R</v>
      </c>
    </row>
    <row r="92" spans="1:6">
      <c r="A92" s="150" t="s">
        <v>250</v>
      </c>
      <c r="B92" s="150" t="s">
        <v>251</v>
      </c>
      <c r="C92" s="150" t="s">
        <v>252</v>
      </c>
      <c r="D92" s="151">
        <v>200</v>
      </c>
      <c r="E92" s="151"/>
      <c r="F92" s="26" t="str">
        <f t="shared" si="3"/>
        <v>MX-17.600.UP.BRC.01</v>
      </c>
    </row>
    <row r="93" spans="1:6">
      <c r="A93" s="148" t="s">
        <v>253</v>
      </c>
      <c r="B93" s="148" t="s">
        <v>251</v>
      </c>
      <c r="C93" s="148" t="s">
        <v>254</v>
      </c>
      <c r="D93" s="149">
        <v>200</v>
      </c>
      <c r="E93" s="149"/>
      <c r="F93" s="26" t="str">
        <f t="shared" si="3"/>
        <v>MX-17.600.UP.BRC.09</v>
      </c>
    </row>
    <row r="94" spans="1:6">
      <c r="A94" s="150" t="s">
        <v>255</v>
      </c>
      <c r="B94" s="150" t="s">
        <v>256</v>
      </c>
      <c r="C94" s="150" t="s">
        <v>257</v>
      </c>
      <c r="D94" s="151">
        <v>39</v>
      </c>
      <c r="E94" s="151"/>
      <c r="F94" s="26" t="str">
        <f t="shared" si="3"/>
        <v>MX-18.600.AXL.RP.L</v>
      </c>
    </row>
    <row r="95" spans="1:6">
      <c r="A95" s="148" t="s">
        <v>258</v>
      </c>
      <c r="B95" s="148" t="s">
        <v>259</v>
      </c>
      <c r="C95" s="148" t="s">
        <v>260</v>
      </c>
      <c r="D95" s="149">
        <v>39</v>
      </c>
      <c r="E95" s="149"/>
      <c r="F95" s="26" t="str">
        <f t="shared" si="3"/>
        <v>MX-18.600.AXL.RP.R</v>
      </c>
    </row>
    <row r="96" spans="1:6">
      <c r="A96" s="150" t="s">
        <v>261</v>
      </c>
      <c r="B96" s="150" t="s">
        <v>262</v>
      </c>
      <c r="C96" s="150" t="s">
        <v>263</v>
      </c>
      <c r="D96" s="151">
        <v>89</v>
      </c>
      <c r="E96" s="151"/>
      <c r="F96" s="26" t="str">
        <f t="shared" si="3"/>
        <v>MX-18.600.AXL.SLD.P</v>
      </c>
    </row>
    <row r="97" spans="1:6">
      <c r="A97" s="148" t="s">
        <v>264</v>
      </c>
      <c r="B97" s="148" t="s">
        <v>265</v>
      </c>
      <c r="C97" s="148" t="s">
        <v>822</v>
      </c>
      <c r="D97" s="149">
        <v>0</v>
      </c>
      <c r="E97" s="149"/>
      <c r="F97" s="26" t="str">
        <f t="shared" si="3"/>
        <v>MX-18.600.AXSET.01</v>
      </c>
    </row>
    <row r="98" spans="1:6">
      <c r="A98" s="150" t="s">
        <v>266</v>
      </c>
      <c r="B98" s="150" t="s">
        <v>267</v>
      </c>
      <c r="C98" s="150" t="s">
        <v>823</v>
      </c>
      <c r="D98" s="151">
        <v>0</v>
      </c>
      <c r="E98" s="151"/>
      <c r="F98" s="26" t="str">
        <f t="shared" si="3"/>
        <v>MX-18.600.AXSET.09</v>
      </c>
    </row>
    <row r="99" spans="1:6">
      <c r="A99" s="148" t="s">
        <v>268</v>
      </c>
      <c r="B99" s="148" t="s">
        <v>269</v>
      </c>
      <c r="C99" s="148" t="s">
        <v>824</v>
      </c>
      <c r="D99" s="149">
        <v>0</v>
      </c>
      <c r="E99" s="149"/>
      <c r="F99" s="26" t="str">
        <f t="shared" si="3"/>
        <v>MX-18.600.AXSET.25</v>
      </c>
    </row>
    <row r="100" spans="1:6">
      <c r="A100" s="150" t="s">
        <v>270</v>
      </c>
      <c r="B100" s="150" t="s">
        <v>786</v>
      </c>
      <c r="C100" s="150" t="s">
        <v>271</v>
      </c>
      <c r="D100" s="151">
        <v>99</v>
      </c>
      <c r="E100" s="151"/>
      <c r="F100" s="26" t="str">
        <f t="shared" si="3"/>
        <v>MX-18.600.BRC.UP</v>
      </c>
    </row>
    <row r="101" spans="1:6">
      <c r="A101" s="148" t="s">
        <v>272</v>
      </c>
      <c r="B101" s="148" t="s">
        <v>273</v>
      </c>
      <c r="C101" s="148" t="s">
        <v>274</v>
      </c>
      <c r="D101" s="149">
        <v>0</v>
      </c>
      <c r="E101" s="149"/>
      <c r="F101" s="26" t="str">
        <f t="shared" si="3"/>
        <v>MX-18.600.BRC.UP.25</v>
      </c>
    </row>
    <row r="102" spans="1:6">
      <c r="A102" s="150" t="s">
        <v>275</v>
      </c>
      <c r="B102" s="150" t="s">
        <v>837</v>
      </c>
      <c r="C102" s="150" t="s">
        <v>276</v>
      </c>
      <c r="D102" s="151">
        <v>50</v>
      </c>
      <c r="E102" s="151"/>
      <c r="F102" s="26" t="str">
        <f t="shared" si="3"/>
        <v>MX-18.600.BRK.L</v>
      </c>
    </row>
    <row r="103" spans="1:6">
      <c r="A103" s="148" t="s">
        <v>277</v>
      </c>
      <c r="B103" s="148" t="s">
        <v>278</v>
      </c>
      <c r="C103" s="148" t="s">
        <v>279</v>
      </c>
      <c r="D103" s="149">
        <v>0</v>
      </c>
      <c r="E103" s="149"/>
      <c r="F103" s="26" t="str">
        <f t="shared" si="3"/>
        <v>MX-18.600.BRK.L.25</v>
      </c>
    </row>
    <row r="104" spans="1:6">
      <c r="A104" s="150" t="s">
        <v>280</v>
      </c>
      <c r="B104" s="150" t="s">
        <v>838</v>
      </c>
      <c r="C104" s="150" t="s">
        <v>281</v>
      </c>
      <c r="D104" s="151">
        <v>50</v>
      </c>
      <c r="E104" s="151"/>
      <c r="F104" s="26" t="str">
        <f t="shared" si="3"/>
        <v>MX-18.600.BRK.R</v>
      </c>
    </row>
    <row r="105" spans="1:6">
      <c r="A105" s="148" t="s">
        <v>282</v>
      </c>
      <c r="B105" s="148" t="s">
        <v>283</v>
      </c>
      <c r="C105" s="148" t="s">
        <v>284</v>
      </c>
      <c r="D105" s="149">
        <v>0</v>
      </c>
      <c r="E105" s="149"/>
      <c r="F105" s="26" t="str">
        <f t="shared" si="3"/>
        <v>MX-18.600.BRK.R.25</v>
      </c>
    </row>
    <row r="106" spans="1:6">
      <c r="A106" s="150" t="s">
        <v>285</v>
      </c>
      <c r="B106" s="150" t="s">
        <v>286</v>
      </c>
      <c r="C106" s="150" t="s">
        <v>829</v>
      </c>
      <c r="D106" s="151">
        <v>79</v>
      </c>
      <c r="E106" s="151"/>
      <c r="F106" s="26" t="str">
        <f t="shared" si="3"/>
        <v>MX-18.600.BS.LO</v>
      </c>
    </row>
    <row r="107" spans="1:6">
      <c r="A107" s="148" t="s">
        <v>287</v>
      </c>
      <c r="B107" s="148" t="s">
        <v>288</v>
      </c>
      <c r="C107" s="148" t="s">
        <v>289</v>
      </c>
      <c r="D107" s="149">
        <v>0</v>
      </c>
      <c r="E107" s="149"/>
      <c r="F107" s="26" t="str">
        <f t="shared" si="3"/>
        <v>MX-18.600.BS.LO.25</v>
      </c>
    </row>
    <row r="108" spans="1:6">
      <c r="A108" s="150" t="s">
        <v>290</v>
      </c>
      <c r="B108" s="150" t="s">
        <v>291</v>
      </c>
      <c r="C108" s="150" t="s">
        <v>292</v>
      </c>
      <c r="D108" s="151">
        <v>79</v>
      </c>
      <c r="E108" s="151"/>
      <c r="F108" s="26" t="str">
        <f t="shared" si="3"/>
        <v>MX-18.600.BS.UP</v>
      </c>
    </row>
    <row r="109" spans="1:6">
      <c r="A109" s="148" t="s">
        <v>293</v>
      </c>
      <c r="B109" s="148" t="s">
        <v>294</v>
      </c>
      <c r="C109" s="148" t="s">
        <v>295</v>
      </c>
      <c r="D109" s="149">
        <v>0</v>
      </c>
      <c r="E109" s="149"/>
      <c r="F109" s="26" t="str">
        <f t="shared" si="3"/>
        <v>MX-18.600.BS.UP.25</v>
      </c>
    </row>
    <row r="110" spans="1:6">
      <c r="A110" s="150" t="s">
        <v>296</v>
      </c>
      <c r="B110" s="150" t="s">
        <v>297</v>
      </c>
      <c r="C110" s="150" t="s">
        <v>299</v>
      </c>
      <c r="D110" s="151">
        <v>99</v>
      </c>
      <c r="E110" s="151"/>
      <c r="F110" s="26" t="str">
        <f t="shared" si="3"/>
        <v>MX-18.600.FR.WH.H</v>
      </c>
    </row>
    <row r="111" spans="1:6">
      <c r="A111" s="148" t="s">
        <v>298</v>
      </c>
      <c r="B111" s="148" t="s">
        <v>297</v>
      </c>
      <c r="C111" s="148" t="s">
        <v>830</v>
      </c>
      <c r="D111" s="149">
        <v>0</v>
      </c>
      <c r="E111" s="149"/>
      <c r="F111" s="26" t="str">
        <f t="shared" si="3"/>
        <v>MX-18.600.FWHH</v>
      </c>
    </row>
    <row r="112" spans="1:6">
      <c r="A112" s="150" t="s">
        <v>300</v>
      </c>
      <c r="B112" s="150" t="s">
        <v>301</v>
      </c>
      <c r="C112" s="150" t="s">
        <v>302</v>
      </c>
      <c r="D112" s="151">
        <v>0</v>
      </c>
      <c r="E112" s="151"/>
      <c r="F112" s="26" t="str">
        <f t="shared" si="3"/>
        <v>MX-18.600.RRWH.25</v>
      </c>
    </row>
    <row r="113" spans="1:6">
      <c r="A113" s="148" t="s">
        <v>303</v>
      </c>
      <c r="B113" s="148" t="s">
        <v>835</v>
      </c>
      <c r="C113" s="148" t="s">
        <v>304</v>
      </c>
      <c r="D113" s="149">
        <v>0</v>
      </c>
      <c r="E113" s="149"/>
      <c r="F113" s="26" t="str">
        <f t="shared" si="3"/>
        <v>MX-18.600.SH</v>
      </c>
    </row>
    <row r="114" spans="1:6">
      <c r="A114" s="150" t="s">
        <v>305</v>
      </c>
      <c r="B114" s="150" t="s">
        <v>306</v>
      </c>
      <c r="C114" s="150" t="s">
        <v>307</v>
      </c>
      <c r="D114" s="151">
        <v>79</v>
      </c>
      <c r="E114" s="151"/>
      <c r="F114" s="26" t="str">
        <f t="shared" si="3"/>
        <v>MX-18.600.WH.KN.L</v>
      </c>
    </row>
    <row r="115" spans="1:6">
      <c r="A115" s="148" t="s">
        <v>308</v>
      </c>
      <c r="B115" s="148" t="s">
        <v>309</v>
      </c>
      <c r="C115" s="148" t="s">
        <v>310</v>
      </c>
      <c r="D115" s="149">
        <v>79</v>
      </c>
      <c r="E115" s="149"/>
      <c r="F115" s="26" t="str">
        <f t="shared" si="3"/>
        <v>MX-18.600.WH.KN.R</v>
      </c>
    </row>
    <row r="116" spans="1:6">
      <c r="A116" s="150" t="s">
        <v>311</v>
      </c>
      <c r="B116" s="150" t="s">
        <v>312</v>
      </c>
      <c r="C116" s="150" t="s">
        <v>604</v>
      </c>
      <c r="D116" s="151">
        <v>0</v>
      </c>
      <c r="E116" s="151"/>
      <c r="F116" s="26" t="str">
        <f t="shared" si="3"/>
        <v>MX-19.600.BS.UP</v>
      </c>
    </row>
    <row r="117" spans="1:6">
      <c r="A117" s="148" t="s">
        <v>313</v>
      </c>
      <c r="B117" s="148" t="s">
        <v>314</v>
      </c>
      <c r="C117" s="148" t="s">
        <v>315</v>
      </c>
      <c r="D117" s="149">
        <v>0</v>
      </c>
      <c r="E117" s="149"/>
      <c r="F117" s="26" t="str">
        <f t="shared" si="3"/>
        <v>MX-19.600.FORK</v>
      </c>
    </row>
    <row r="118" spans="1:6">
      <c r="A118" s="150" t="s">
        <v>316</v>
      </c>
      <c r="B118" s="150" t="s">
        <v>317</v>
      </c>
      <c r="C118" s="150" t="s">
        <v>318</v>
      </c>
      <c r="D118" s="151">
        <v>0</v>
      </c>
      <c r="E118" s="151"/>
      <c r="F118" s="26" t="str">
        <f t="shared" si="3"/>
        <v>MX-19.600.FRWH.01</v>
      </c>
    </row>
    <row r="119" spans="1:6">
      <c r="A119" s="148" t="s">
        <v>319</v>
      </c>
      <c r="B119" s="148" t="s">
        <v>320</v>
      </c>
      <c r="C119" s="148" t="s">
        <v>321</v>
      </c>
      <c r="D119" s="149">
        <v>0</v>
      </c>
      <c r="E119" s="149"/>
      <c r="F119" s="26" t="str">
        <f t="shared" si="3"/>
        <v>MX-19.600.FW.HOUSING</v>
      </c>
    </row>
    <row r="120" spans="1:6">
      <c r="A120" s="150" t="s">
        <v>322</v>
      </c>
      <c r="B120" s="150" t="s">
        <v>323</v>
      </c>
      <c r="C120" s="150" t="s">
        <v>324</v>
      </c>
      <c r="D120" s="151">
        <v>0</v>
      </c>
      <c r="E120" s="151"/>
      <c r="F120" s="26" t="str">
        <f t="shared" si="3"/>
        <v>MX-19.600.HNDL.TUBE</v>
      </c>
    </row>
    <row r="121" spans="1:6">
      <c r="A121" s="148" t="s">
        <v>325</v>
      </c>
      <c r="B121" s="148" t="s">
        <v>326</v>
      </c>
      <c r="C121" s="148" t="s">
        <v>327</v>
      </c>
      <c r="D121" s="149">
        <v>0</v>
      </c>
      <c r="E121" s="149"/>
      <c r="F121" s="26" t="str">
        <f t="shared" si="3"/>
        <v>MX-19.600.RRWH.01</v>
      </c>
    </row>
    <row r="122" spans="1:6">
      <c r="A122" s="150" t="s">
        <v>328</v>
      </c>
      <c r="B122" s="150" t="s">
        <v>329</v>
      </c>
      <c r="C122" s="150" t="s">
        <v>19</v>
      </c>
      <c r="D122" s="151">
        <v>0</v>
      </c>
      <c r="E122" s="151"/>
      <c r="F122" s="26" t="str">
        <f t="shared" si="3"/>
        <v>MX-19.600.WH.KN.L</v>
      </c>
    </row>
    <row r="123" spans="1:6">
      <c r="A123" s="148" t="s">
        <v>330</v>
      </c>
      <c r="B123" s="148" t="s">
        <v>331</v>
      </c>
      <c r="C123" s="148" t="s">
        <v>18</v>
      </c>
      <c r="D123" s="149">
        <v>0</v>
      </c>
      <c r="E123" s="149"/>
      <c r="F123" s="26" t="str">
        <f t="shared" si="3"/>
        <v>MX-19.600.WH.KN.R</v>
      </c>
    </row>
    <row r="124" spans="1:6">
      <c r="A124" s="150" t="s">
        <v>332</v>
      </c>
      <c r="B124" s="150" t="s">
        <v>333</v>
      </c>
      <c r="C124" s="150" t="s">
        <v>604</v>
      </c>
      <c r="D124" s="151">
        <v>0</v>
      </c>
      <c r="E124" s="151"/>
      <c r="F124" s="26" t="str">
        <f t="shared" si="3"/>
        <v>MX-19.601.BS.UP.01</v>
      </c>
    </row>
    <row r="125" spans="1:6">
      <c r="A125" s="148" t="s">
        <v>334</v>
      </c>
      <c r="B125" s="148" t="s">
        <v>335</v>
      </c>
      <c r="C125" s="148" t="s">
        <v>336</v>
      </c>
      <c r="D125" s="149">
        <v>0</v>
      </c>
      <c r="E125" s="149"/>
      <c r="F125" s="26" t="str">
        <f t="shared" si="3"/>
        <v>MX-19.601.FLDTUBE.01</v>
      </c>
    </row>
    <row r="126" spans="1:6">
      <c r="A126" s="150" t="s">
        <v>337</v>
      </c>
      <c r="B126" s="150" t="s">
        <v>338</v>
      </c>
      <c r="C126" s="150" t="s">
        <v>339</v>
      </c>
      <c r="D126" s="151">
        <v>0</v>
      </c>
      <c r="E126" s="151"/>
      <c r="F126" s="26" t="str">
        <f t="shared" si="3"/>
        <v>MX-19.601.FLDTUBE.09</v>
      </c>
    </row>
    <row r="127" spans="1:6">
      <c r="A127" s="148" t="s">
        <v>340</v>
      </c>
      <c r="B127" s="148" t="s">
        <v>341</v>
      </c>
      <c r="C127" s="148" t="s">
        <v>342</v>
      </c>
      <c r="D127" s="149">
        <v>0</v>
      </c>
      <c r="E127" s="149"/>
      <c r="F127" s="26" t="str">
        <f t="shared" si="3"/>
        <v>MX-19.601.FM</v>
      </c>
    </row>
    <row r="128" spans="1:6">
      <c r="A128" s="150" t="s">
        <v>343</v>
      </c>
      <c r="B128" s="150" t="s">
        <v>344</v>
      </c>
      <c r="C128" s="150" t="s">
        <v>345</v>
      </c>
      <c r="D128" s="151">
        <v>0</v>
      </c>
      <c r="E128" s="151"/>
      <c r="F128" s="26" t="str">
        <f t="shared" si="3"/>
        <v>MX-19.601.FORK.01</v>
      </c>
    </row>
    <row r="129" spans="1:6">
      <c r="A129" s="148" t="s">
        <v>346</v>
      </c>
      <c r="B129" s="148" t="s">
        <v>347</v>
      </c>
      <c r="C129" s="148" t="s">
        <v>348</v>
      </c>
      <c r="D129" s="149">
        <v>0</v>
      </c>
      <c r="E129" s="149"/>
      <c r="F129" s="26" t="str">
        <f t="shared" si="3"/>
        <v>MX-19.601.FORK.09</v>
      </c>
    </row>
    <row r="130" spans="1:6">
      <c r="A130" s="150" t="s">
        <v>349</v>
      </c>
      <c r="B130" s="150" t="s">
        <v>350</v>
      </c>
      <c r="C130" s="150" t="s">
        <v>318</v>
      </c>
      <c r="D130" s="151">
        <v>0</v>
      </c>
      <c r="E130" s="151"/>
      <c r="F130" s="26" t="str">
        <f t="shared" si="3"/>
        <v>MX-19.601.FRWH.01</v>
      </c>
    </row>
    <row r="131" spans="1:6">
      <c r="A131" s="148" t="s">
        <v>351</v>
      </c>
      <c r="B131" s="148" t="s">
        <v>352</v>
      </c>
      <c r="C131" s="148" t="s">
        <v>353</v>
      </c>
      <c r="D131" s="149">
        <v>0</v>
      </c>
      <c r="E131" s="149"/>
      <c r="F131" s="26" t="str">
        <f t="shared" si="3"/>
        <v>MX-19.601.FRWH.09</v>
      </c>
    </row>
    <row r="132" spans="1:6">
      <c r="A132" s="150" t="s">
        <v>354</v>
      </c>
      <c r="B132" s="150" t="s">
        <v>355</v>
      </c>
      <c r="C132" s="150" t="s">
        <v>327</v>
      </c>
      <c r="D132" s="151">
        <v>0</v>
      </c>
      <c r="E132" s="151"/>
      <c r="F132" s="26" t="str">
        <f t="shared" si="3"/>
        <v>MX-19.601.RRWH.01</v>
      </c>
    </row>
    <row r="133" spans="1:6">
      <c r="A133" s="148" t="s">
        <v>356</v>
      </c>
      <c r="B133" s="148" t="s">
        <v>357</v>
      </c>
      <c r="C133" s="148" t="s">
        <v>358</v>
      </c>
      <c r="D133" s="149">
        <v>0</v>
      </c>
      <c r="E133" s="149"/>
      <c r="F133" s="26" t="str">
        <f t="shared" si="3"/>
        <v>MX-19.601.RRWH.09</v>
      </c>
    </row>
    <row r="134" spans="1:6">
      <c r="A134" s="150" t="s">
        <v>359</v>
      </c>
      <c r="B134" s="150" t="s">
        <v>360</v>
      </c>
      <c r="C134" s="150" t="s">
        <v>19</v>
      </c>
      <c r="D134" s="151">
        <v>0</v>
      </c>
      <c r="E134" s="151"/>
      <c r="F134" s="26" t="str">
        <f t="shared" si="3"/>
        <v>MX-19.601.WH.KN.L</v>
      </c>
    </row>
    <row r="135" spans="1:6">
      <c r="A135" s="148" t="s">
        <v>361</v>
      </c>
      <c r="B135" s="148" t="s">
        <v>362</v>
      </c>
      <c r="C135" s="148" t="s">
        <v>18</v>
      </c>
      <c r="D135" s="149">
        <v>0</v>
      </c>
      <c r="E135" s="149"/>
      <c r="F135" s="26" t="str">
        <f t="shared" si="3"/>
        <v>MX-19.601.WH.KN.R</v>
      </c>
    </row>
    <row r="136" spans="1:6">
      <c r="A136" s="150" t="s">
        <v>363</v>
      </c>
      <c r="B136" s="150" t="s">
        <v>789</v>
      </c>
      <c r="C136" s="150" t="s">
        <v>364</v>
      </c>
      <c r="D136" s="151">
        <v>0</v>
      </c>
      <c r="E136" s="151"/>
      <c r="F136" s="26" t="str">
        <f t="shared" ref="F136:F160" si="4">+A136</f>
        <v>MX-20.600.BB.01</v>
      </c>
    </row>
    <row r="137" spans="1:6">
      <c r="A137" s="148" t="s">
        <v>365</v>
      </c>
      <c r="B137" s="148" t="s">
        <v>790</v>
      </c>
      <c r="C137" s="148" t="s">
        <v>366</v>
      </c>
      <c r="D137" s="149">
        <v>0</v>
      </c>
      <c r="E137" s="149"/>
      <c r="F137" s="26" t="str">
        <f t="shared" si="4"/>
        <v>MX-20.600.BB.25</v>
      </c>
    </row>
    <row r="138" spans="1:6">
      <c r="A138" s="150" t="s">
        <v>367</v>
      </c>
      <c r="B138" s="150" t="s">
        <v>368</v>
      </c>
      <c r="C138" s="150" t="s">
        <v>369</v>
      </c>
      <c r="D138" s="151">
        <v>0</v>
      </c>
      <c r="E138" s="151"/>
      <c r="F138" s="26" t="str">
        <f t="shared" si="4"/>
        <v>MX-20.600.BOLTSET</v>
      </c>
    </row>
    <row r="139" spans="1:6">
      <c r="A139" s="148" t="s">
        <v>370</v>
      </c>
      <c r="B139" s="148" t="s">
        <v>371</v>
      </c>
      <c r="C139" s="148" t="s">
        <v>372</v>
      </c>
      <c r="D139" s="149">
        <v>0</v>
      </c>
      <c r="E139" s="149"/>
      <c r="F139" s="26" t="str">
        <f t="shared" si="4"/>
        <v>MX-20.600.BS.LO.01</v>
      </c>
    </row>
    <row r="140" spans="1:6">
      <c r="A140" s="150" t="s">
        <v>373</v>
      </c>
      <c r="B140" s="150" t="s">
        <v>371</v>
      </c>
      <c r="C140" s="150" t="s">
        <v>374</v>
      </c>
      <c r="D140" s="151">
        <v>0</v>
      </c>
      <c r="E140" s="151"/>
      <c r="F140" s="26" t="str">
        <f t="shared" si="4"/>
        <v>MX-20.600.BS.LO.25</v>
      </c>
    </row>
    <row r="141" spans="1:6">
      <c r="A141" s="148" t="s">
        <v>375</v>
      </c>
      <c r="B141" s="148" t="s">
        <v>376</v>
      </c>
      <c r="C141" s="148" t="s">
        <v>377</v>
      </c>
      <c r="D141" s="149">
        <v>0</v>
      </c>
      <c r="E141" s="149"/>
      <c r="F141" s="26" t="str">
        <f t="shared" si="4"/>
        <v>MX-20.600.BS.UP.01</v>
      </c>
    </row>
    <row r="142" spans="1:6">
      <c r="A142" s="150" t="s">
        <v>378</v>
      </c>
      <c r="B142" s="150" t="s">
        <v>379</v>
      </c>
      <c r="C142" s="150" t="s">
        <v>380</v>
      </c>
      <c r="D142" s="151">
        <v>0</v>
      </c>
      <c r="E142" s="151"/>
      <c r="F142" s="26" t="str">
        <f t="shared" si="4"/>
        <v>MX-20.600.BS.UP.25</v>
      </c>
    </row>
    <row r="143" spans="1:6">
      <c r="A143" s="148" t="s">
        <v>381</v>
      </c>
      <c r="B143" s="148" t="s">
        <v>382</v>
      </c>
      <c r="C143" s="148" t="s">
        <v>383</v>
      </c>
      <c r="D143" s="149">
        <v>0</v>
      </c>
      <c r="E143" s="149"/>
      <c r="F143" s="26" t="str">
        <f t="shared" si="4"/>
        <v>MX-20.600.FRWH.01</v>
      </c>
    </row>
    <row r="144" spans="1:6">
      <c r="A144" s="150" t="s">
        <v>384</v>
      </c>
      <c r="B144" s="150" t="s">
        <v>385</v>
      </c>
      <c r="C144" s="150" t="s">
        <v>386</v>
      </c>
      <c r="D144" s="151">
        <v>0</v>
      </c>
      <c r="E144" s="151"/>
      <c r="F144" s="26" t="str">
        <f t="shared" si="4"/>
        <v>MX-20.600.FRWH.25</v>
      </c>
    </row>
    <row r="145" spans="1:6">
      <c r="A145" s="148" t="s">
        <v>387</v>
      </c>
      <c r="B145" s="148" t="s">
        <v>388</v>
      </c>
      <c r="C145" s="148" t="s">
        <v>389</v>
      </c>
      <c r="D145" s="149">
        <v>0</v>
      </c>
      <c r="E145" s="149"/>
      <c r="F145" s="26" t="str">
        <f t="shared" si="4"/>
        <v>MX-20.600.FWHH.01</v>
      </c>
    </row>
    <row r="146" spans="1:6">
      <c r="A146" s="150" t="s">
        <v>390</v>
      </c>
      <c r="B146" s="150" t="s">
        <v>391</v>
      </c>
      <c r="C146" s="150" t="s">
        <v>392</v>
      </c>
      <c r="D146" s="151">
        <v>0</v>
      </c>
      <c r="E146" s="151"/>
      <c r="F146" s="26" t="str">
        <f t="shared" si="4"/>
        <v>MX-20.600.FWHH.25</v>
      </c>
    </row>
    <row r="147" spans="1:6">
      <c r="A147" s="148" t="s">
        <v>393</v>
      </c>
      <c r="B147" s="148" t="s">
        <v>394</v>
      </c>
      <c r="C147" s="148" t="s">
        <v>395</v>
      </c>
      <c r="D147" s="149">
        <v>0</v>
      </c>
      <c r="E147" s="149"/>
      <c r="F147" s="26" t="str">
        <f t="shared" si="4"/>
        <v>MX-20.600.HNDLSET.01</v>
      </c>
    </row>
    <row r="148" spans="1:6">
      <c r="A148" s="150" t="s">
        <v>396</v>
      </c>
      <c r="B148" s="150" t="s">
        <v>397</v>
      </c>
      <c r="C148" s="150" t="s">
        <v>398</v>
      </c>
      <c r="D148" s="151">
        <v>0</v>
      </c>
      <c r="E148" s="151"/>
      <c r="F148" s="26" t="str">
        <f t="shared" si="4"/>
        <v>MX-20.600.HNDLSET.25</v>
      </c>
    </row>
    <row r="149" spans="1:6">
      <c r="A149" s="148" t="s">
        <v>399</v>
      </c>
      <c r="B149" s="148" t="s">
        <v>400</v>
      </c>
      <c r="C149" s="148" t="s">
        <v>401</v>
      </c>
      <c r="D149" s="149">
        <v>0</v>
      </c>
      <c r="E149" s="149"/>
      <c r="F149" s="26" t="str">
        <f t="shared" si="4"/>
        <v>MX-20.600.LO.FR.L.01</v>
      </c>
    </row>
    <row r="150" spans="1:6">
      <c r="A150" s="150" t="s">
        <v>402</v>
      </c>
      <c r="B150" s="150" t="s">
        <v>403</v>
      </c>
      <c r="C150" s="150" t="s">
        <v>404</v>
      </c>
      <c r="D150" s="151">
        <v>0</v>
      </c>
      <c r="E150" s="151"/>
      <c r="F150" s="26" t="str">
        <f t="shared" si="4"/>
        <v>MX-20.600.LO.FR.L.25</v>
      </c>
    </row>
    <row r="151" spans="1:6">
      <c r="A151" s="148" t="s">
        <v>405</v>
      </c>
      <c r="B151" s="148" t="s">
        <v>406</v>
      </c>
      <c r="C151" s="148" t="s">
        <v>407</v>
      </c>
      <c r="D151" s="149">
        <v>0</v>
      </c>
      <c r="E151" s="149"/>
      <c r="F151" s="26" t="str">
        <f t="shared" si="4"/>
        <v>MX-20.600.LO.FR.R.01</v>
      </c>
    </row>
    <row r="152" spans="1:6">
      <c r="A152" s="150" t="s">
        <v>408</v>
      </c>
      <c r="B152" s="150" t="s">
        <v>409</v>
      </c>
      <c r="C152" s="150" t="s">
        <v>410</v>
      </c>
      <c r="D152" s="151">
        <v>0</v>
      </c>
      <c r="E152" s="151"/>
      <c r="F152" s="26" t="str">
        <f t="shared" si="4"/>
        <v>MX-20.600.LO.FR.R.25</v>
      </c>
    </row>
    <row r="153" spans="1:6">
      <c r="A153" s="148" t="s">
        <v>411</v>
      </c>
      <c r="B153" s="148" t="s">
        <v>412</v>
      </c>
      <c r="C153" s="148" t="s">
        <v>413</v>
      </c>
      <c r="D153" s="149">
        <v>0</v>
      </c>
      <c r="E153" s="149"/>
      <c r="F153" s="26" t="str">
        <f t="shared" si="4"/>
        <v>MX-20.600.RRWH.01</v>
      </c>
    </row>
    <row r="154" spans="1:6">
      <c r="A154" s="150" t="s">
        <v>414</v>
      </c>
      <c r="B154" s="150" t="s">
        <v>415</v>
      </c>
      <c r="C154" s="150" t="s">
        <v>416</v>
      </c>
      <c r="D154" s="151">
        <v>0</v>
      </c>
      <c r="E154" s="151"/>
      <c r="F154" s="26" t="str">
        <f t="shared" si="4"/>
        <v>MX-20.600.RRWH.25</v>
      </c>
    </row>
    <row r="155" spans="1:6">
      <c r="A155" s="148" t="s">
        <v>417</v>
      </c>
      <c r="B155" s="148" t="s">
        <v>418</v>
      </c>
      <c r="C155" s="148" t="s">
        <v>785</v>
      </c>
      <c r="D155" s="149">
        <v>20</v>
      </c>
      <c r="E155" s="149"/>
      <c r="F155" s="26" t="str">
        <f t="shared" si="4"/>
        <v>MX-20.600.SH.CLP</v>
      </c>
    </row>
    <row r="156" spans="1:6">
      <c r="A156" s="150" t="s">
        <v>419</v>
      </c>
      <c r="B156" s="150" t="s">
        <v>787</v>
      </c>
      <c r="C156" s="150" t="s">
        <v>420</v>
      </c>
      <c r="D156" s="151">
        <v>0</v>
      </c>
      <c r="E156" s="151"/>
      <c r="F156" s="26" t="str">
        <f t="shared" si="4"/>
        <v>MX-20.600.UP.FR.01</v>
      </c>
    </row>
    <row r="157" spans="1:6">
      <c r="A157" s="148" t="s">
        <v>421</v>
      </c>
      <c r="B157" s="148" t="s">
        <v>788</v>
      </c>
      <c r="C157" s="148" t="s">
        <v>422</v>
      </c>
      <c r="D157" s="149">
        <v>0</v>
      </c>
      <c r="E157" s="149"/>
      <c r="F157" s="26" t="str">
        <f t="shared" si="4"/>
        <v>MX-20.600.UP.FR.25</v>
      </c>
    </row>
    <row r="158" spans="1:6">
      <c r="A158" s="150" t="s">
        <v>423</v>
      </c>
      <c r="B158" s="150" t="s">
        <v>424</v>
      </c>
      <c r="C158" s="150" t="s">
        <v>425</v>
      </c>
      <c r="D158" s="151">
        <v>0</v>
      </c>
      <c r="E158" s="151"/>
      <c r="F158" s="26" t="str">
        <f t="shared" si="4"/>
        <v>MX-20.600.WH.BRK.01</v>
      </c>
    </row>
    <row r="159" spans="1:6">
      <c r="A159" s="148" t="s">
        <v>426</v>
      </c>
      <c r="B159" s="148" t="s">
        <v>427</v>
      </c>
      <c r="C159" s="148" t="s">
        <v>428</v>
      </c>
      <c r="D159" s="149">
        <v>0</v>
      </c>
      <c r="E159" s="149"/>
      <c r="F159" s="26" t="str">
        <f t="shared" si="4"/>
        <v>MX-20.600.WH.BRK.25</v>
      </c>
    </row>
    <row r="160" spans="1:6">
      <c r="A160" s="150" t="s">
        <v>429</v>
      </c>
      <c r="B160" s="150" t="s">
        <v>430</v>
      </c>
      <c r="C160" s="150" t="s">
        <v>431</v>
      </c>
      <c r="D160" s="151">
        <v>125</v>
      </c>
      <c r="E160" s="151"/>
      <c r="F160" s="26" t="str">
        <f t="shared" si="4"/>
        <v>MX-7.601.RWH.01</v>
      </c>
    </row>
    <row r="161" spans="1:6">
      <c r="A161" s="148" t="s">
        <v>432</v>
      </c>
      <c r="B161" s="148" t="s">
        <v>433</v>
      </c>
      <c r="C161" s="148" t="s">
        <v>434</v>
      </c>
      <c r="D161" s="149">
        <v>50</v>
      </c>
      <c r="E161" s="149"/>
      <c r="F161" s="26" t="str">
        <f t="shared" ref="F161:F162" si="5">+A161</f>
        <v>MX-7.610.BS.L</v>
      </c>
    </row>
    <row r="162" spans="1:6">
      <c r="A162" s="150" t="s">
        <v>435</v>
      </c>
      <c r="B162" s="150" t="s">
        <v>436</v>
      </c>
      <c r="C162" s="150" t="s">
        <v>434</v>
      </c>
      <c r="D162" s="151">
        <v>50</v>
      </c>
      <c r="E162" s="151"/>
      <c r="F162" s="26" t="str">
        <f t="shared" si="5"/>
        <v>MX-7.610.BS.UP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Overview</vt:lpstr>
      <vt:lpstr>Blade IP</vt:lpstr>
      <vt:lpstr>Autofold FF</vt:lpstr>
      <vt:lpstr>Ti Lite</vt:lpstr>
      <vt:lpstr>Autofold X</vt:lpstr>
      <vt:lpstr>Ti One</vt:lpstr>
      <vt:lpstr>Wheeler</vt:lpstr>
      <vt:lpstr>IQ360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Ifversen</dc:creator>
  <cp:lastModifiedBy>Lars Ifversen</cp:lastModifiedBy>
  <cp:lastPrinted>2021-03-04T13:33:16Z</cp:lastPrinted>
  <dcterms:created xsi:type="dcterms:W3CDTF">2020-10-23T11:01:15Z</dcterms:created>
  <dcterms:modified xsi:type="dcterms:W3CDTF">2021-05-27T07:49:53Z</dcterms:modified>
</cp:coreProperties>
</file>